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110.219\Share_dsvv\625\ЗАКОНОТВОРЧІСТЬ\2022\проект ДЦП\проєкт\"/>
    </mc:Choice>
  </mc:AlternateContent>
  <xr:revisionPtr revIDLastSave="0" documentId="8_{3DB15AE6-D57B-4BD1-885A-04FA4DCF2360}" xr6:coauthVersionLast="47" xr6:coauthVersionMax="47" xr10:uidLastSave="{00000000-0000-0000-0000-000000000000}"/>
  <bookViews>
    <workbookView xWindow="-120" yWindow="-120" windowWidth="29040" windowHeight="15840" activeTab="2" xr2:uid="{9EBC7522-B26B-4D58-B30F-D2745B3F0009}"/>
  </bookViews>
  <sheets>
    <sheet name="Додаток 1" sheetId="2" r:id="rId1"/>
    <sheet name="Додаток 2" sheetId="1" r:id="rId2"/>
    <sheet name="Додаток 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3" l="1"/>
  <c r="E39" i="1"/>
  <c r="M96" i="1"/>
  <c r="M95" i="1"/>
  <c r="M94" i="1" s="1"/>
  <c r="Q94" i="1"/>
  <c r="P94" i="1"/>
  <c r="O94" i="1"/>
  <c r="N94" i="1"/>
  <c r="E37" i="1"/>
  <c r="E63" i="1"/>
  <c r="E54" i="1"/>
  <c r="E53" i="1"/>
  <c r="P60" i="1"/>
  <c r="M58" i="1"/>
  <c r="N60" i="1"/>
  <c r="E17" i="3"/>
  <c r="D27" i="2"/>
  <c r="C26" i="2"/>
  <c r="C24" i="2"/>
  <c r="E15" i="3"/>
  <c r="G15" i="3"/>
  <c r="H15" i="3"/>
  <c r="I15" i="3"/>
  <c r="E19" i="3"/>
  <c r="E55" i="1" l="1"/>
  <c r="F34" i="1"/>
  <c r="G34" i="1"/>
  <c r="H34" i="1"/>
  <c r="I34" i="1"/>
  <c r="Q62" i="1"/>
  <c r="Q60" i="1" s="1"/>
  <c r="P62" i="1"/>
  <c r="O62" i="1"/>
  <c r="O60" i="1" s="1"/>
  <c r="N62" i="1"/>
  <c r="M61" i="1"/>
  <c r="M63" i="1"/>
  <c r="E23" i="1"/>
  <c r="E12" i="1"/>
  <c r="E34" i="1" l="1"/>
  <c r="O68" i="1"/>
  <c r="O69" i="1"/>
  <c r="O70" i="1"/>
  <c r="O71" i="1"/>
  <c r="O72" i="1"/>
  <c r="O73" i="1"/>
  <c r="O74" i="1"/>
  <c r="O75" i="1"/>
  <c r="O76" i="1"/>
  <c r="O77" i="1"/>
  <c r="O78" i="1"/>
  <c r="O79" i="1"/>
  <c r="O80" i="1"/>
  <c r="O81" i="1"/>
  <c r="O82" i="1"/>
  <c r="O83" i="1"/>
  <c r="O84" i="1"/>
  <c r="O85" i="1"/>
  <c r="O86" i="1"/>
  <c r="O87" i="1"/>
  <c r="O88" i="1"/>
  <c r="O89" i="1"/>
  <c r="O90" i="1"/>
  <c r="O91" i="1"/>
  <c r="O92" i="1"/>
  <c r="P68" i="1"/>
  <c r="P69" i="1"/>
  <c r="P70" i="1"/>
  <c r="P71" i="1"/>
  <c r="P72" i="1"/>
  <c r="P73" i="1"/>
  <c r="P74" i="1"/>
  <c r="P75" i="1"/>
  <c r="P76" i="1"/>
  <c r="P77" i="1"/>
  <c r="P78" i="1"/>
  <c r="P79" i="1"/>
  <c r="P80" i="1"/>
  <c r="P81" i="1"/>
  <c r="P82" i="1"/>
  <c r="P83" i="1"/>
  <c r="P84" i="1"/>
  <c r="P85" i="1"/>
  <c r="P86" i="1"/>
  <c r="P87" i="1"/>
  <c r="P88" i="1"/>
  <c r="P89" i="1"/>
  <c r="P90" i="1"/>
  <c r="P91" i="1"/>
  <c r="P92" i="1"/>
  <c r="Q68" i="1"/>
  <c r="Q69" i="1"/>
  <c r="Q70" i="1"/>
  <c r="Q71" i="1"/>
  <c r="Q72" i="1"/>
  <c r="Q73" i="1"/>
  <c r="Q74" i="1"/>
  <c r="Q75" i="1"/>
  <c r="Q76" i="1"/>
  <c r="Q77" i="1"/>
  <c r="Q78" i="1"/>
  <c r="Q79" i="1"/>
  <c r="Q80" i="1"/>
  <c r="Q81" i="1"/>
  <c r="Q82" i="1"/>
  <c r="Q83" i="1"/>
  <c r="Q84" i="1"/>
  <c r="Q85" i="1"/>
  <c r="Q86" i="1"/>
  <c r="Q87" i="1"/>
  <c r="Q88" i="1"/>
  <c r="Q89" i="1"/>
  <c r="Q90" i="1"/>
  <c r="Q91" i="1"/>
  <c r="Q92" i="1"/>
  <c r="I93" i="1"/>
  <c r="H93" i="1"/>
  <c r="G93" i="1"/>
  <c r="E93" i="1"/>
  <c r="N67" i="1"/>
  <c r="O67" i="1"/>
  <c r="P67" i="1"/>
  <c r="Q67" i="1"/>
  <c r="M56" i="1"/>
  <c r="M57" i="1"/>
  <c r="H60" i="1"/>
  <c r="I60" i="1"/>
  <c r="G60" i="1"/>
  <c r="E58" i="1"/>
  <c r="E56" i="1"/>
  <c r="E57" i="1"/>
  <c r="E38" i="1"/>
  <c r="F60" i="1"/>
  <c r="I65" i="1"/>
  <c r="H65" i="1"/>
  <c r="G65" i="1"/>
  <c r="F65" i="1"/>
  <c r="Q93" i="1" l="1"/>
  <c r="G25" i="2" s="1"/>
  <c r="G27" i="2" s="1"/>
  <c r="M62" i="1"/>
  <c r="M60" i="1" s="1"/>
  <c r="M91" i="1"/>
  <c r="M75" i="1"/>
  <c r="M83" i="1"/>
  <c r="M77" i="1"/>
  <c r="M85" i="1"/>
  <c r="M69" i="1"/>
  <c r="P93" i="1"/>
  <c r="F25" i="2" s="1"/>
  <c r="F27" i="2" s="1"/>
  <c r="M88" i="1"/>
  <c r="M72" i="1"/>
  <c r="M92" i="1"/>
  <c r="M87" i="1"/>
  <c r="M81" i="1"/>
  <c r="M76" i="1"/>
  <c r="M71" i="1"/>
  <c r="M80" i="1"/>
  <c r="M89" i="1"/>
  <c r="M84" i="1"/>
  <c r="M79" i="1"/>
  <c r="M73" i="1"/>
  <c r="M70" i="1"/>
  <c r="M74" i="1"/>
  <c r="M78" i="1"/>
  <c r="M82" i="1"/>
  <c r="M86" i="1"/>
  <c r="M90" i="1"/>
  <c r="O93" i="1"/>
  <c r="E25" i="2" s="1"/>
  <c r="E27" i="2" s="1"/>
  <c r="M68" i="1"/>
  <c r="E60" i="1"/>
  <c r="E64" i="1"/>
  <c r="C25" i="2" l="1"/>
  <c r="C27" i="2" s="1"/>
  <c r="M93" i="1"/>
  <c r="M67" i="1"/>
  <c r="E65" i="1"/>
  <c r="E59" i="1"/>
  <c r="M54" i="1"/>
  <c r="P55" i="1"/>
  <c r="O55" i="1"/>
  <c r="H55" i="1"/>
  <c r="G55" i="1"/>
  <c r="M53" i="1"/>
  <c r="M55" i="1" l="1"/>
</calcChain>
</file>

<file path=xl/sharedStrings.xml><?xml version="1.0" encoding="utf-8"?>
<sst xmlns="http://schemas.openxmlformats.org/spreadsheetml/2006/main" count="269" uniqueCount="173">
  <si>
    <t xml:space="preserve">ЗАВДАННЯ І ЗАХОДИ
з виконання Державної цільової соціальної програми забезпечення реалізації права на житло осіб, які захищали незалежність, суверенітет та територіальну цілісність України, на період до 2025 року </t>
  </si>
  <si>
    <t>Додаток 2
до Програми</t>
  </si>
  <si>
    <t>усього</t>
  </si>
  <si>
    <t>Найменування завдання</t>
  </si>
  <si>
    <t>Найменування показника</t>
  </si>
  <si>
    <t>Значення показника</t>
  </si>
  <si>
    <t>Джерела фінансування (державний, місцевий бюджет, інші)</t>
  </si>
  <si>
    <t>Прогнозний обсяг фінансових ресурсів для виконання завдань, тис. гривень</t>
  </si>
  <si>
    <t>Мінветеранів, регіональні структурні підрозділи з питань соціального захисту</t>
  </si>
  <si>
    <t>ПрАТ "Укрфінжитло"</t>
  </si>
  <si>
    <t>Мінветеранів</t>
  </si>
  <si>
    <t xml:space="preserve">№ </t>
  </si>
  <si>
    <t>Удосконалення існуючих, розроблення нових нормативно-правових актів з питань реалізації права на житло, зокрема запровадження фінансово-інвестиційного механізму державної підтримки на будівництво та придбання житла</t>
  </si>
  <si>
    <t xml:space="preserve"> ПрАТ "Укрфінжитло"</t>
  </si>
  <si>
    <t xml:space="preserve">  Мінветеранів                                    </t>
  </si>
  <si>
    <t>Джерела фінансування</t>
  </si>
  <si>
    <t>Обсяг фінансування</t>
  </si>
  <si>
    <t>тис. грн</t>
  </si>
  <si>
    <t>Державний бюджет</t>
  </si>
  <si>
    <t>Місцевий бюджет</t>
  </si>
  <si>
    <t>Усього</t>
  </si>
  <si>
    <t>Додаток 1
до Програми</t>
  </si>
  <si>
    <t>план</t>
  </si>
  <si>
    <t>Додаток 3
до Програми</t>
  </si>
  <si>
    <t xml:space="preserve">ОЧІКУВАНІ РЕЗУЛЬТАТИ 
виконання Державної цільової соціальної програми забезпечення реалізації права на житло осіб, які захищали незалежність, суверенітет та територіальну цілісність України, на період до 2025 року </t>
  </si>
  <si>
    <t xml:space="preserve">забезпечення реалізації права на житло осіб, які захищали незалежність, суверенітет та територіальну цілісність України, на період до 2025 року </t>
  </si>
  <si>
    <t xml:space="preserve">ПАСПОРТ
ДЕРЖАВНОЇ  ЦІЛЬОВОЇ СОЦІАЛЬНОЇ ПРОГРАМИ                                                                                                                       </t>
  </si>
  <si>
    <t>осіб, які захищали незалежність, суверенітет та територіальну цілісність України, на період до 2025 року</t>
  </si>
  <si>
    <t xml:space="preserve">виконання Державної цільової соціальної програми забезпечення реалізації права на житло </t>
  </si>
  <si>
    <t xml:space="preserve">1. Концепція Програми схвалена розпорядженням Кабінету Міністрів України від 09.06.2021 № 618. </t>
  </si>
  <si>
    <t>2. Програма затверджена постановою Кабінету Міністрів України від                                 р. № _____.</t>
  </si>
  <si>
    <t>3. Державний замовник-координатор - Мінветеранів.</t>
  </si>
  <si>
    <t>Керівник програми</t>
  </si>
  <si>
    <t xml:space="preserve"> Міноборони,  МВС, Національна поліція, Національна гвардія, ДСНС, СБУ, Служба зовнішньої розвідки, Управління державної охорони,  Державна прикордонна служба, Держспецзв'язок, Офіс Генеральної прокуратури</t>
  </si>
  <si>
    <t>Вінницька облдержадміністрація</t>
  </si>
  <si>
    <t>Волинська облдержадміністрація</t>
  </si>
  <si>
    <t>Дніпропетровська облдержадміністрація</t>
  </si>
  <si>
    <t>Донецька облдержадміністрація</t>
  </si>
  <si>
    <t>Житомирська облдержадміністрація</t>
  </si>
  <si>
    <t>Закарпатська облдержадміністрація</t>
  </si>
  <si>
    <t>Запорізька облдержадміністрація</t>
  </si>
  <si>
    <t>Івано-Франківська облдержадміністрація</t>
  </si>
  <si>
    <t>Київська облдержадміністрація</t>
  </si>
  <si>
    <t>Кіровоградська облдержадміністрація</t>
  </si>
  <si>
    <t>Луганська облдержадміністрація</t>
  </si>
  <si>
    <t>Львівська облдержадміністрація</t>
  </si>
  <si>
    <t>Миколаївська облдержадміністрація</t>
  </si>
  <si>
    <t>Одеська облдержадміністрація</t>
  </si>
  <si>
    <t>Полтавська облдержадміністрація</t>
  </si>
  <si>
    <t>Рівненська облдержадміністрація</t>
  </si>
  <si>
    <t>Сумська облдержадміністрація</t>
  </si>
  <si>
    <t>Тернопільська облдержадміністрація</t>
  </si>
  <si>
    <t>Харківська облдержадміністрація</t>
  </si>
  <si>
    <t>Херсонська облдержадміністрація</t>
  </si>
  <si>
    <t>Хмельницька облдержадміністрація</t>
  </si>
  <si>
    <t>Черкаська облдержадміністрація</t>
  </si>
  <si>
    <t>Чернівецька облдержадміністрація</t>
  </si>
  <si>
    <t>Чернігівська облдержадміністрація</t>
  </si>
  <si>
    <t>Київська міська державна адміністрація</t>
  </si>
  <si>
    <t>Мінветеранів,   Мінфн,                   Мінекономіки, Мінрегіон,   Міноборони,  МВС, Національна поліція, Національна гвардія, ДСНС, СБУ, Служба зовнішньої розвідки, Управління державної охорони,  Державна прикордонна служба, Держспецзв'язок, Офіс Генеральної прокуратури</t>
  </si>
  <si>
    <t>4. Керівник Програми - Міністр у справах ветеранів України.</t>
  </si>
  <si>
    <t xml:space="preserve">5. Виконавці заходів Програми – Мінветеранів, Мінрегіон, Мінфін, Мінекономіки, Міноборони, МВС, Національна поліція, Національна гвардія, ДСНС, СБУ, Служба зовнішньої розвідки, Управління державної охорони,  Державна прикордонна служба, Держспецзв'язок, Офіс Генеральної прокуратури, Державна спеціалізована фінансова установа “Державний фонд сприяння молодіжному житловому будівництву”, Приватне акціонерне товариство “Українська фінансова житлова компанія”, обласні та Київська міська державні адміністрації, органи місцевого самоврядування. </t>
  </si>
  <si>
    <t>6. Строк виконання: 2022-2025 роки.</t>
  </si>
  <si>
    <t>7. Прогнозні обсяги та джерела фінансування:</t>
  </si>
  <si>
    <t xml:space="preserve"> кількість аналітичних документів</t>
  </si>
  <si>
    <t>не потребує додаткового фінансування</t>
  </si>
  <si>
    <t>найменування заходу</t>
  </si>
  <si>
    <t>державний бюджет</t>
  </si>
  <si>
    <t>У тому числі за роками</t>
  </si>
  <si>
    <t xml:space="preserve">кількість розроблених та прийнятих нормативно-правових актів </t>
  </si>
  <si>
    <t xml:space="preserve">Підготовка узгоджених пропозицій до основних засад державної ветеранської політики, у тому числі щодо реалізації права на житло Захисниками України та членами сімей загиблих (померлих) Захисників та Захисниць України </t>
  </si>
  <si>
    <t>розроблення нормативно-правових актів з питань реалізації права на житло</t>
  </si>
  <si>
    <t xml:space="preserve">місцеві бюджети </t>
  </si>
  <si>
    <t>МВС</t>
  </si>
  <si>
    <t>Національна поліція</t>
  </si>
  <si>
    <t>Національна гвардія</t>
  </si>
  <si>
    <t>Держспецзв'язок</t>
  </si>
  <si>
    <t>Державна прикордонна служба</t>
  </si>
  <si>
    <t>Служба зовнішньої розвідки</t>
  </si>
  <si>
    <t xml:space="preserve">Управління державної охорони   </t>
  </si>
  <si>
    <t xml:space="preserve"> СБУ</t>
  </si>
  <si>
    <t>ДСНС</t>
  </si>
  <si>
    <t>Міноборони</t>
  </si>
  <si>
    <t>Разом</t>
  </si>
  <si>
    <t xml:space="preserve">кількість проведених заходів </t>
  </si>
  <si>
    <t>місцевий бюджет</t>
  </si>
  <si>
    <t xml:space="preserve">обласні та Київська міська  державні адміністрації </t>
  </si>
  <si>
    <t>Забезпечення проведення перевірки облікових даних осіб, які перебувають на квартирному обліку за місцем роботи та за місцем проживання</t>
  </si>
  <si>
    <t>кількість поданої інформації</t>
  </si>
  <si>
    <t>кількість внесеної інформації</t>
  </si>
  <si>
    <t xml:space="preserve">Міноборони              </t>
  </si>
  <si>
    <t xml:space="preserve"> статутний капітал</t>
  </si>
  <si>
    <t>статутний капітал</t>
  </si>
  <si>
    <t>статуний капітал</t>
  </si>
  <si>
    <t>Інші джерела (статутний капітал)</t>
  </si>
  <si>
    <t>Головний розпорядник бюджетних коштів</t>
  </si>
  <si>
    <t>за роками</t>
  </si>
  <si>
    <t>Комплексний огляд системи соціального захисту  ветеранів війни та членів їхніх сімей, членів сімей загиблих (померлих) ветеранів війни, членів сімей загиблих (померлих) Захисників та Захисниць України</t>
  </si>
  <si>
    <t>проведення комплексного огляду системи соціального захисту  ветеранів війни та членів їхніх сімей, членів сімей загиблих (померлих) ветеранів війни, членів сімей загиблих (померлих) Захисників та Захисниць України</t>
  </si>
  <si>
    <t>розроблення проєкту Закону  "Про основні засади державної ветеранської політики" та внесення змін до законодавства у сфері соціального захисту</t>
  </si>
  <si>
    <t>Здійснення перевірки облікових даних осіб, які перебувають на квартирному обліку за місцем роботи та за місцем проживання</t>
  </si>
  <si>
    <t>Наповнення Єдиного державного реєстру ветеранів війни про стан реалізації права на житло ветеранів війни, сімей загиблих, які захищали  незалежність, суверенітет та територіальну цілісність України</t>
  </si>
  <si>
    <t>подання інформаціі до Єдиного державного реєстру ветеранів війни про стан реалізації права на житло</t>
  </si>
  <si>
    <t>внесення інформаціі до Єдиного державного реєстру ветеранів війни про стан реалізації права на житло</t>
  </si>
  <si>
    <t xml:space="preserve">подання інформації щодо вивільнених військових містечок та земельних ділянок </t>
  </si>
  <si>
    <t xml:space="preserve">Міноборони, Мінветеранів       </t>
  </si>
  <si>
    <t>Впровадження механізму будівництва житла на вивільнених військових містечках та земельних ділянках</t>
  </si>
  <si>
    <t>підготовка пілотних проєктів будівництва житла</t>
  </si>
  <si>
    <t>інші джерела</t>
  </si>
  <si>
    <t>передача вивільнених військових містечок та земельних ділянок зі сфери управіління Міноборони до сфери управління Мінветеранів</t>
  </si>
  <si>
    <t>кількість розпорядчих актів</t>
  </si>
  <si>
    <t>кількість проєктів</t>
  </si>
  <si>
    <t>Затвердження місцевих/регіональних програм у сфері забезпечення житлом</t>
  </si>
  <si>
    <t>виплата грошової компенсації за належні для отримання жилі приміщення</t>
  </si>
  <si>
    <t xml:space="preserve"> виплата грошової компенсації за належні для отримання жилі приміщення</t>
  </si>
  <si>
    <t xml:space="preserve">Забезпеченя житлом ветеранів війни, які захищали незалежність суверенітет та територіальну цілісність України на умовах доступного іпотечного кредитування </t>
  </si>
  <si>
    <t>компенсація процентної ставки 7% річних за кредитами на житло</t>
  </si>
  <si>
    <t xml:space="preserve">надання житла у  фінансовий лізинг </t>
  </si>
  <si>
    <t xml:space="preserve"> компенсація процентної ставки на придбання житла</t>
  </si>
  <si>
    <t>надання доступного   іпотечного кредиту</t>
  </si>
  <si>
    <t>Найменування показників виконання завдання</t>
  </si>
  <si>
    <t>Одиниця виміру</t>
  </si>
  <si>
    <t>у тому числі за роками</t>
  </si>
  <si>
    <t>кількість нормативно-правових актів</t>
  </si>
  <si>
    <t>кількість законодавчих актів</t>
  </si>
  <si>
    <t>кількість заходів</t>
  </si>
  <si>
    <t>соціальні</t>
  </si>
  <si>
    <t>компенсація процентної ставки 4% річних за  іпотечними кредитами на житло</t>
  </si>
  <si>
    <t>надання доступного  іпотечного кредиту під 3 % річних при загальновизначеній процентній ставці 7%</t>
  </si>
  <si>
    <t>кількість осіб, які будуть забезпечені житлом</t>
  </si>
  <si>
    <t xml:space="preserve">Забезпечення житлом ветеранів війни, які захищали незалежність суверенітет та територіальну цілісність України на умовах доступного іпотечного кредитування </t>
  </si>
  <si>
    <t>кількість прийнятих регіональних програм</t>
  </si>
  <si>
    <t>Значення показників</t>
  </si>
  <si>
    <t xml:space="preserve">передбачення  фінансування житлових програм Законом України про державний бюджет на відповідний рік </t>
  </si>
  <si>
    <t xml:space="preserve">кількість осіб, які будуть забезпечені житлом </t>
  </si>
  <si>
    <t xml:space="preserve">Створення умов для покращення житлового забезпечення осіб, які захищали незалежність, суверенітет та територіальну цілісність України </t>
  </si>
  <si>
    <t xml:space="preserve">статутний капітал </t>
  </si>
  <si>
    <t>обласні та Київська міська  державні адміністрації, 
органи місцевого самоврядування</t>
  </si>
  <si>
    <t xml:space="preserve">
обласні та Київська міська  державні адміністрації, 
органи місцевого самоврядування,  Мінрегіон, Держмолодьжитло</t>
  </si>
  <si>
    <t>кількість затверджених програм</t>
  </si>
  <si>
    <t>Міністр у справах ветеранів України</t>
  </si>
  <si>
    <t>Юлія ЛАПУТІНА</t>
  </si>
  <si>
    <t xml:space="preserve">кількість розроблених та прийнятих законодачих актів </t>
  </si>
  <si>
    <t xml:space="preserve">Розроблення місцевих (регіональних) програм у сфері забезпечення житлом осіб, які захищали незалежність, суверенітет та територіальну цілісність України </t>
  </si>
  <si>
    <t>(дані головного розпорядника коштів)</t>
  </si>
  <si>
    <t>Офіс Генеральної прокуратури</t>
  </si>
  <si>
    <t xml:space="preserve">кількість опрацьованих  документів </t>
  </si>
  <si>
    <t xml:space="preserve"> Проведення комплексного огляду системи соціального захисту та удосконалення нормативно-правових актів у сфері забезпечення житлом</t>
  </si>
  <si>
    <t>Забезпечення житлом осіб, які захищали незалежність, суверенітет та територівльну цілісність України</t>
  </si>
  <si>
    <t>кількість осіб з інвалідністю І-ІІ групи внаслідок АТО/ООС/заходи оборони, члени сімей загиблих (померлих) Захисників і Захисниць, які будуть забезпечені житлом</t>
  </si>
  <si>
    <t>Разом за завданням 9.</t>
  </si>
  <si>
    <t>кількість внутрішньо переміщених осіб, які захищали незалежність, суверенітет та територіальну цілісність України, і визнані УБД АТО/ООС та особами  з інвалідністю ІІІ групи внаслідок АТО/ООС,, які будуть забезпечені житлом</t>
  </si>
  <si>
    <t>Забезпечення житлом деяких категорій осіб, які захищали незалежність, суверенітет та територіальну цілісність України, а також членів їх сімей, за рахунок субвенції з державного бюджету</t>
  </si>
  <si>
    <t>кількість наданих кредитів ветеранам війни, які захищали незалежність суверенітет та територіальну цілісність України</t>
  </si>
  <si>
    <t>кількість ветеранів війни, які захищали незалежність суверенітет та територіальну цілісність України, які скористаються  компенсацією процентної ставки</t>
  </si>
  <si>
    <t xml:space="preserve">кількість наданих кредитів військовослужбовцям Збройних Сил України за контрактом,  Міноборони,  МВС, Національної поліції, Національної гвардії, ДСНС, СБУ, Служби зовнішньої розвідки, Управління державної охорони,  Державна прикордонної служби, Держспецзв'язку, Офісу Генеральної прокуратури </t>
  </si>
  <si>
    <t>кількість військовослужбовців Збройних Сил України за контрактом,  Міноборони,  МВС, Національної поліції, Національної гвардії, ДСНС, СБУ, Служби зовнішньої розвідки, Управління державної охорони,  Державна прикордонної служби, Держспецзв'язку, Офісу Генеральної прокуратури осіб, які скористаються  компенсацією процентної ставки</t>
  </si>
  <si>
    <t>Разом за завданням 10</t>
  </si>
  <si>
    <t>11.</t>
  </si>
  <si>
    <t>кількість наданих кредитів  військовослужбовцям Збройних Сил України за контрактом,  Міноборони,  МВС, Національної поліції, Національної гвардії, ДСНС, СБУ, Служби зовнішньої розвідки, Управління державної охорони,  Державна прикордонної служби, Держспецзв'язку, Офісу Генеральної прокуратури</t>
  </si>
  <si>
    <t>Забезпеченя житлом військовослужбовців на умовах фінансового лізингу</t>
  </si>
  <si>
    <t>кількість військовослужбовців Збройних Сил України за контрактом,  Міноборони,  МВС, Національної поліції, Національної гвардії, ДСНС, СБУ, Служби зовнішньої розвідки, Управління державної охорони,  Державна прикордонної служби, Держспецзв'язку, Офісу Генеральної прокуратури, які скористаються  компенсацією процентної ставки</t>
  </si>
  <si>
    <t>Разом за завданням 11.</t>
  </si>
  <si>
    <t>12.</t>
  </si>
  <si>
    <t>Разом за заванням 12</t>
  </si>
  <si>
    <t>у тому числі</t>
  </si>
  <si>
    <t>Усього за Програмою</t>
  </si>
  <si>
    <t>Забезпечення житлом осіб, які захищали незалежність, суверенітет та територіальну цілісність України та, які потребують поліпшення житлових умов за рахунок коштів місцевих бюджетів</t>
  </si>
  <si>
    <t xml:space="preserve">кількість  осіб з інвалідністю ІІІ групи, які захищали незалежність, суверенітет та територіальну цілісність України, які скористаються умовами місцевих (регіональних) програм  </t>
  </si>
  <si>
    <t xml:space="preserve">передбачення  фінансування місцевих (регіональних) житлових програм  </t>
  </si>
  <si>
    <t>кількість військовослужбовців Збройних Сил України за контрактом,  Міноборони,  МВС, Національної поліції, Національної гвардії, ДСНС, СБУ, Служби зовнішньої розвідки, Управління державної охорони,  Державна прикордонної служби, Держспецзв'язку, Офісу Генеральної прокуратури, які придбають житло на умовах фінансового лізингу</t>
  </si>
  <si>
    <t xml:space="preserve">кількість  осіб з інвалідністю ІІІ групи, які захищали незалежність, суверенітет та територіальну цілісність України, які скористаються умовами місцевих (регіональних) програм </t>
  </si>
  <si>
    <t>№ п/п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</si>
</sst>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quot;₴&quot;"/>
  </numFmts>
  <fonts count="7" x14ac:knownFonts="1">
    <font>
      <sz val="10"/>
      <name val="Times New Roman"/>
      <charset val="204"/>
    </font>
    <font>
      <sz val="10"/>
      <name val="Times New Roman"/>
      <family val="1"/>
      <charset val="204"/>
    </font>
    <font>
      <b/>
      <sz val="14"/>
      <name val="Times New Roman"/>
      <family val="1"/>
      <charset val="204"/>
    </font>
    <font>
      <sz val="10"/>
      <name val="Times New Roman"/>
      <family val="1"/>
      <charset val="204"/>
    </font>
    <font>
      <sz val="14"/>
      <name val="Times New Roman"/>
      <family val="1"/>
      <charset val="204"/>
    </font>
    <font>
      <sz val="14"/>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4">
    <border>
      <left/>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9" fontId="3" fillId="0" borderId="0" applyFont="0" applyFill="0" applyBorder="0" applyAlignment="0" applyProtection="0"/>
  </cellStyleXfs>
  <cellXfs count="262">
    <xf numFmtId="0" fontId="0" fillId="0" borderId="0" xfId="0"/>
    <xf numFmtId="0" fontId="4" fillId="0" borderId="0" xfId="0" applyFont="1"/>
    <xf numFmtId="0" fontId="4" fillId="0" borderId="0" xfId="0" applyFont="1" applyAlignment="1">
      <alignment vertical="center"/>
    </xf>
    <xf numFmtId="164" fontId="4" fillId="0" borderId="11" xfId="0" applyNumberFormat="1" applyFont="1" applyBorder="1" applyAlignment="1">
      <alignment horizontal="center" vertical="center" wrapText="1"/>
    </xf>
    <xf numFmtId="164" fontId="4" fillId="0" borderId="12" xfId="0" applyNumberFormat="1" applyFont="1" applyBorder="1" applyAlignment="1">
      <alignment horizontal="center" vertical="center"/>
    </xf>
    <xf numFmtId="0" fontId="1" fillId="0" borderId="0" xfId="0" applyFont="1"/>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4" fillId="0" borderId="34" xfId="0" applyFont="1" applyBorder="1" applyAlignment="1">
      <alignment horizontal="center" vertical="center" wrapText="1"/>
    </xf>
    <xf numFmtId="164" fontId="4" fillId="0" borderId="34" xfId="0" applyNumberFormat="1" applyFont="1" applyBorder="1" applyAlignment="1">
      <alignment horizontal="center" vertical="center" wrapText="1"/>
    </xf>
    <xf numFmtId="0" fontId="4" fillId="0" borderId="35" xfId="0" applyFont="1" applyBorder="1" applyAlignment="1">
      <alignment horizontal="center" vertical="center" wrapText="1"/>
    </xf>
    <xf numFmtId="164" fontId="4" fillId="0" borderId="22"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5" fillId="2" borderId="0" xfId="0" applyFont="1" applyFill="1" applyAlignment="1">
      <alignment horizontal="center" vertical="center"/>
    </xf>
    <xf numFmtId="0" fontId="6" fillId="3" borderId="5"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1" xfId="0" applyFont="1" applyFill="1" applyBorder="1" applyAlignment="1">
      <alignment vertical="center" wrapText="1"/>
    </xf>
    <xf numFmtId="0" fontId="5" fillId="0" borderId="11" xfId="0" applyFont="1" applyBorder="1" applyAlignment="1">
      <alignment horizontal="center" vertical="center"/>
    </xf>
    <xf numFmtId="164" fontId="5" fillId="3"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xf numFmtId="164" fontId="5" fillId="0" borderId="11" xfId="0" applyNumberFormat="1" applyFont="1" applyBorder="1" applyAlignment="1">
      <alignment horizontal="center" vertical="center"/>
    </xf>
    <xf numFmtId="0" fontId="5" fillId="3" borderId="11" xfId="0" applyFont="1" applyFill="1" applyBorder="1" applyAlignment="1">
      <alignment horizontal="center" vertical="center"/>
    </xf>
    <xf numFmtId="164" fontId="5" fillId="3" borderId="11"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wrapText="1"/>
    </xf>
    <xf numFmtId="0" fontId="6" fillId="2" borderId="0" xfId="0" applyFont="1" applyFill="1"/>
    <xf numFmtId="164" fontId="5"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6" fillId="2" borderId="0" xfId="0" applyFont="1" applyFill="1" applyAlignment="1">
      <alignment horizontal="center" vertical="center"/>
    </xf>
    <xf numFmtId="0" fontId="5" fillId="2" borderId="0" xfId="0" applyFont="1" applyFill="1"/>
    <xf numFmtId="0" fontId="5" fillId="0" borderId="0" xfId="0" applyFont="1"/>
    <xf numFmtId="4" fontId="5" fillId="2" borderId="0" xfId="0" applyNumberFormat="1" applyFont="1" applyFill="1"/>
    <xf numFmtId="0" fontId="5" fillId="2" borderId="0" xfId="0" applyFont="1" applyFill="1" applyAlignment="1">
      <alignment horizontal="center"/>
    </xf>
    <xf numFmtId="164" fontId="5" fillId="3" borderId="11" xfId="0" applyNumberFormat="1" applyFont="1" applyFill="1" applyBorder="1" applyAlignment="1">
      <alignment vertical="center" wrapText="1"/>
    </xf>
    <xf numFmtId="0" fontId="5" fillId="3" borderId="1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2" xfId="0" applyFont="1" applyFill="1" applyBorder="1" applyAlignment="1">
      <alignment vertical="center" wrapText="1"/>
    </xf>
    <xf numFmtId="165" fontId="5" fillId="3" borderId="22" xfId="0" applyNumberFormat="1" applyFont="1" applyFill="1" applyBorder="1" applyAlignment="1">
      <alignment horizontal="center" vertical="center" wrapText="1"/>
    </xf>
    <xf numFmtId="0" fontId="5" fillId="0" borderId="22" xfId="0" applyFont="1" applyBorder="1"/>
    <xf numFmtId="0" fontId="5" fillId="3" borderId="3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0" borderId="12" xfId="0" applyFont="1" applyBorder="1" applyAlignment="1">
      <alignment horizontal="center" vertical="center" wrapText="1"/>
    </xf>
    <xf numFmtId="1" fontId="5" fillId="0" borderId="12" xfId="1" applyNumberFormat="1" applyFont="1" applyBorder="1" applyAlignment="1">
      <alignment horizontal="center" vertical="center" wrapText="1"/>
    </xf>
    <xf numFmtId="164" fontId="5" fillId="3"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xf>
    <xf numFmtId="0" fontId="5" fillId="3" borderId="12" xfId="0" applyFont="1" applyFill="1" applyBorder="1" applyAlignment="1">
      <alignment horizontal="center" vertical="center"/>
    </xf>
    <xf numFmtId="164" fontId="5" fillId="3" borderId="12" xfId="0" applyNumberFormat="1" applyFont="1" applyFill="1" applyBorder="1" applyAlignment="1">
      <alignment horizontal="center" vertical="center"/>
    </xf>
    <xf numFmtId="0" fontId="6" fillId="3" borderId="13" xfId="0" applyFont="1" applyFill="1" applyBorder="1" applyAlignment="1">
      <alignment horizontal="center" vertical="center" wrapText="1"/>
    </xf>
    <xf numFmtId="166" fontId="6" fillId="3" borderId="13"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64" fontId="6" fillId="3" borderId="13" xfId="0" applyNumberFormat="1" applyFont="1" applyFill="1" applyBorder="1" applyAlignment="1">
      <alignment horizontal="center" vertical="center" wrapText="1"/>
    </xf>
    <xf numFmtId="164" fontId="6" fillId="0" borderId="13" xfId="0" applyNumberFormat="1" applyFont="1" applyBorder="1" applyAlignment="1">
      <alignment horizontal="center" vertical="center"/>
    </xf>
    <xf numFmtId="0" fontId="6" fillId="3" borderId="13" xfId="0" applyFont="1" applyFill="1" applyBorder="1" applyAlignment="1">
      <alignment horizontal="center" vertical="center"/>
    </xf>
    <xf numFmtId="164" fontId="6" fillId="3" borderId="13" xfId="0" applyNumberFormat="1" applyFont="1" applyFill="1" applyBorder="1" applyAlignment="1">
      <alignment horizontal="center" vertical="center"/>
    </xf>
    <xf numFmtId="0" fontId="6" fillId="3" borderId="37" xfId="0" applyFont="1" applyFill="1" applyBorder="1" applyAlignment="1">
      <alignment horizontal="center" vertical="center" wrapText="1"/>
    </xf>
    <xf numFmtId="0" fontId="4" fillId="2" borderId="11" xfId="0" applyFont="1" applyFill="1" applyBorder="1" applyAlignment="1">
      <alignment horizontal="center" vertical="center" wrapText="1"/>
    </xf>
    <xf numFmtId="164" fontId="5" fillId="2" borderId="11" xfId="0" applyNumberFormat="1" applyFont="1" applyFill="1" applyBorder="1" applyAlignment="1">
      <alignment horizontal="center" vertical="center"/>
    </xf>
    <xf numFmtId="164" fontId="4" fillId="0" borderId="27"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5" fillId="2" borderId="20" xfId="0" applyFont="1" applyFill="1" applyBorder="1" applyAlignment="1">
      <alignment horizontal="center" vertical="center"/>
    </xf>
    <xf numFmtId="0" fontId="4" fillId="2" borderId="20" xfId="0" applyFont="1" applyFill="1" applyBorder="1" applyAlignment="1">
      <alignment horizontal="center" vertical="center" wrapText="1"/>
    </xf>
    <xf numFmtId="164" fontId="5" fillId="2" borderId="20" xfId="0" applyNumberFormat="1" applyFont="1" applyFill="1" applyBorder="1" applyAlignment="1">
      <alignment horizontal="center" vertical="center"/>
    </xf>
    <xf numFmtId="0" fontId="6" fillId="2" borderId="23" xfId="0" applyFont="1" applyFill="1" applyBorder="1" applyAlignment="1">
      <alignment horizontal="center" vertical="center"/>
    </xf>
    <xf numFmtId="164" fontId="6" fillId="2" borderId="23" xfId="0" applyNumberFormat="1" applyFont="1" applyFill="1" applyBorder="1" applyAlignment="1">
      <alignment horizontal="center" vertical="center"/>
    </xf>
    <xf numFmtId="0" fontId="5" fillId="2" borderId="43" xfId="0" applyFont="1" applyFill="1" applyBorder="1"/>
    <xf numFmtId="0" fontId="5" fillId="2" borderId="44" xfId="0" applyFont="1" applyFill="1" applyBorder="1"/>
    <xf numFmtId="0" fontId="5" fillId="2" borderId="40" xfId="0" applyFont="1" applyFill="1" applyBorder="1"/>
    <xf numFmtId="164" fontId="6" fillId="3" borderId="37" xfId="0" applyNumberFormat="1"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0"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64" fontId="4" fillId="0" borderId="35" xfId="0" applyNumberFormat="1" applyFont="1" applyBorder="1" applyAlignment="1">
      <alignment horizontal="center" vertical="center" wrapText="1"/>
    </xf>
    <xf numFmtId="164" fontId="5" fillId="2" borderId="21" xfId="0" applyNumberFormat="1" applyFont="1" applyFill="1" applyBorder="1" applyAlignment="1">
      <alignment horizontal="center" vertical="center"/>
    </xf>
    <xf numFmtId="164" fontId="5" fillId="2" borderId="22" xfId="0" applyNumberFormat="1" applyFont="1" applyFill="1" applyBorder="1" applyAlignment="1">
      <alignment horizontal="center" vertical="center"/>
    </xf>
    <xf numFmtId="164" fontId="6" fillId="2" borderId="24" xfId="0" applyNumberFormat="1" applyFont="1" applyFill="1" applyBorder="1" applyAlignment="1">
      <alignment horizontal="center" vertical="center"/>
    </xf>
    <xf numFmtId="164" fontId="4" fillId="0" borderId="20"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6" fillId="3" borderId="11" xfId="0"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6" fillId="0" borderId="11" xfId="0" applyFont="1" applyBorder="1" applyAlignment="1">
      <alignment horizontal="center" vertical="center" wrapText="1"/>
    </xf>
    <xf numFmtId="4" fontId="5" fillId="3" borderId="11" xfId="0" applyNumberFormat="1"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2" xfId="0" applyFont="1" applyBorder="1" applyAlignment="1">
      <alignment horizontal="center" vertical="center" wrapText="1"/>
    </xf>
    <xf numFmtId="164" fontId="4" fillId="0" borderId="13" xfId="0" applyNumberFormat="1" applyFont="1" applyBorder="1" applyAlignment="1">
      <alignment horizontal="center" vertical="center" wrapText="1"/>
    </xf>
    <xf numFmtId="164" fontId="4" fillId="0" borderId="37"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4" fontId="6" fillId="3" borderId="11" xfId="0" applyNumberFormat="1" applyFont="1" applyFill="1" applyBorder="1" applyAlignment="1">
      <alignment horizontal="center" vertical="center" wrapText="1"/>
    </xf>
    <xf numFmtId="0" fontId="6" fillId="0" borderId="13" xfId="0" applyFont="1" applyBorder="1" applyAlignment="1">
      <alignment horizontal="left" vertical="center" wrapText="1"/>
    </xf>
    <xf numFmtId="4" fontId="5" fillId="3" borderId="22" xfId="0" applyNumberFormat="1" applyFont="1" applyFill="1" applyBorder="1" applyAlignment="1">
      <alignment vertical="center" wrapText="1"/>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wrapText="1"/>
    </xf>
    <xf numFmtId="4" fontId="4" fillId="0" borderId="15" xfId="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1" fontId="5" fillId="0" borderId="15" xfId="1"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1" xfId="0" applyBorder="1"/>
    <xf numFmtId="0" fontId="4" fillId="0" borderId="11" xfId="0" applyFont="1" applyBorder="1" applyAlignment="1">
      <alignment horizontal="center" vertical="center" wrapText="1"/>
    </xf>
    <xf numFmtId="3" fontId="5" fillId="0" borderId="11"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5" fillId="0" borderId="54" xfId="0" applyFont="1" applyBorder="1" applyAlignment="1">
      <alignment horizontal="center" vertical="center"/>
    </xf>
    <xf numFmtId="0" fontId="5" fillId="0" borderId="5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6" fillId="0" borderId="54" xfId="0" applyFont="1" applyBorder="1" applyAlignment="1">
      <alignment vertical="center" wrapText="1"/>
    </xf>
    <xf numFmtId="164" fontId="5" fillId="0" borderId="11" xfId="0" applyNumberFormat="1" applyFont="1" applyBorder="1" applyAlignment="1">
      <alignment vertical="center" wrapText="1"/>
    </xf>
    <xf numFmtId="164" fontId="5" fillId="0" borderId="13" xfId="0" applyNumberFormat="1" applyFont="1" applyBorder="1" applyAlignment="1">
      <alignment horizontal="center" vertical="center" wrapText="1"/>
    </xf>
    <xf numFmtId="0" fontId="6" fillId="0" borderId="20" xfId="0" applyFont="1" applyBorder="1" applyAlignment="1">
      <alignment horizontal="center" vertical="center" wrapText="1"/>
    </xf>
    <xf numFmtId="164" fontId="6" fillId="0" borderId="20" xfId="0" applyNumberFormat="1" applyFont="1" applyBorder="1" applyAlignment="1">
      <alignment horizontal="center" vertical="center" wrapText="1"/>
    </xf>
    <xf numFmtId="164" fontId="6" fillId="0" borderId="20" xfId="0" applyNumberFormat="1" applyFont="1" applyBorder="1" applyAlignment="1">
      <alignment vertical="center" wrapText="1"/>
    </xf>
    <xf numFmtId="164" fontId="6" fillId="0" borderId="20" xfId="0" applyNumberFormat="1" applyFont="1" applyBorder="1" applyAlignment="1">
      <alignment horizontal="center" vertical="center"/>
    </xf>
    <xf numFmtId="164" fontId="6" fillId="0" borderId="21" xfId="0" applyNumberFormat="1" applyFont="1" applyBorder="1" applyAlignment="1">
      <alignment horizontal="center" vertical="center"/>
    </xf>
    <xf numFmtId="0" fontId="6" fillId="0" borderId="26" xfId="0" applyFont="1" applyBorder="1" applyAlignment="1">
      <alignment vertical="center" wrapText="1"/>
    </xf>
    <xf numFmtId="0" fontId="6" fillId="0" borderId="60" xfId="0" applyFont="1" applyBorder="1" applyAlignment="1">
      <alignment horizontal="center" vertical="center" wrapText="1"/>
    </xf>
    <xf numFmtId="164" fontId="5" fillId="0" borderId="22" xfId="0" applyNumberFormat="1" applyFont="1" applyBorder="1" applyAlignment="1">
      <alignment horizontal="center" vertical="center"/>
    </xf>
    <xf numFmtId="0" fontId="5" fillId="0" borderId="23" xfId="0" applyFont="1" applyBorder="1" applyAlignment="1">
      <alignment horizontal="center" vertical="center" wrapText="1"/>
    </xf>
    <xf numFmtId="164" fontId="5" fillId="0" borderId="23"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164" fontId="5" fillId="0" borderId="24"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4" fillId="0" borderId="0" xfId="0" applyFont="1" applyAlignment="1">
      <alignment horizontal="center" vertical="center"/>
    </xf>
    <xf numFmtId="0" fontId="5" fillId="3" borderId="11" xfId="0" applyFont="1" applyFill="1" applyBorder="1" applyAlignment="1">
      <alignment horizontal="center" vertical="top" wrapText="1"/>
    </xf>
    <xf numFmtId="0" fontId="6" fillId="0" borderId="61" xfId="0" applyFont="1" applyBorder="1" applyAlignment="1">
      <alignment vertical="top"/>
    </xf>
    <xf numFmtId="0" fontId="6" fillId="0" borderId="4" xfId="0" applyFont="1" applyBorder="1" applyAlignment="1">
      <alignment vertical="top"/>
    </xf>
    <xf numFmtId="0" fontId="6" fillId="0" borderId="40" xfId="0" applyFont="1" applyBorder="1" applyAlignment="1">
      <alignment vertical="top"/>
    </xf>
    <xf numFmtId="0" fontId="6" fillId="0" borderId="5" xfId="0" applyFont="1" applyBorder="1" applyAlignment="1">
      <alignment vertical="top"/>
    </xf>
    <xf numFmtId="1" fontId="5" fillId="0" borderId="15" xfId="0" applyNumberFormat="1"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justify" wrapText="1"/>
    </xf>
    <xf numFmtId="0" fontId="2" fillId="0" borderId="0" xfId="0" applyFont="1" applyAlignment="1">
      <alignment horizontal="center" vertical="center" wrapText="1"/>
    </xf>
    <xf numFmtId="0" fontId="4" fillId="0" borderId="0" xfId="0" applyFont="1" applyAlignment="1">
      <alignment horizontal="justify" vertical="center" wrapText="1"/>
    </xf>
    <xf numFmtId="0" fontId="6" fillId="0" borderId="6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6" xfId="0" applyFont="1" applyBorder="1" applyAlignment="1">
      <alignment horizontal="center" vertical="center" wrapText="1"/>
    </xf>
    <xf numFmtId="0" fontId="5" fillId="3" borderId="13"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2" borderId="13" xfId="0" applyFont="1" applyFill="1" applyBorder="1" applyAlignment="1">
      <alignment horizontal="center" vertical="top"/>
    </xf>
    <xf numFmtId="0" fontId="5" fillId="2" borderId="12" xfId="0" applyFont="1" applyFill="1" applyBorder="1" applyAlignment="1">
      <alignment horizontal="center" vertical="top"/>
    </xf>
    <xf numFmtId="0" fontId="5" fillId="3" borderId="54" xfId="0" applyFont="1" applyFill="1" applyBorder="1" applyAlignment="1">
      <alignment horizontal="center" vertical="top" wrapText="1"/>
    </xf>
    <xf numFmtId="0" fontId="5" fillId="2" borderId="54" xfId="0" applyFont="1" applyFill="1" applyBorder="1" applyAlignment="1">
      <alignment horizontal="center" vertical="top"/>
    </xf>
    <xf numFmtId="0" fontId="6" fillId="0" borderId="45" xfId="0" applyFont="1" applyBorder="1" applyAlignment="1">
      <alignment horizontal="left" vertical="center"/>
    </xf>
    <xf numFmtId="0" fontId="6" fillId="0" borderId="3" xfId="0" applyFont="1" applyBorder="1" applyAlignment="1">
      <alignment horizontal="left" vertical="center"/>
    </xf>
    <xf numFmtId="0" fontId="6" fillId="0" borderId="61" xfId="0" applyFont="1" applyBorder="1" applyAlignment="1">
      <alignment horizontal="left" vertical="center"/>
    </xf>
    <xf numFmtId="0" fontId="6" fillId="0" borderId="4" xfId="0" applyFont="1" applyBorder="1" applyAlignment="1">
      <alignment horizontal="left" vertical="center"/>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2" borderId="40" xfId="0" applyFont="1" applyFill="1" applyBorder="1" applyAlignment="1">
      <alignment horizontal="left" vertical="center"/>
    </xf>
    <xf numFmtId="0" fontId="6" fillId="2" borderId="31" xfId="0" applyFont="1" applyFill="1" applyBorder="1" applyAlignment="1">
      <alignment horizontal="left" vertical="center"/>
    </xf>
    <xf numFmtId="0" fontId="6" fillId="0" borderId="11" xfId="0" applyFont="1" applyBorder="1" applyAlignment="1">
      <alignment horizontal="center" vertical="center"/>
    </xf>
    <xf numFmtId="0" fontId="5" fillId="2" borderId="20" xfId="0" applyFont="1" applyFill="1" applyBorder="1" applyAlignment="1">
      <alignment horizontal="center" vertical="top" wrapText="1"/>
    </xf>
    <xf numFmtId="0" fontId="5" fillId="2" borderId="11" xfId="0" applyFont="1" applyFill="1" applyBorder="1" applyAlignment="1">
      <alignment horizontal="center" vertical="top" wrapText="1"/>
    </xf>
    <xf numFmtId="0" fontId="6" fillId="2" borderId="57" xfId="0" applyFont="1" applyFill="1" applyBorder="1" applyAlignment="1">
      <alignment horizontal="left" vertical="center"/>
    </xf>
    <xf numFmtId="0" fontId="6" fillId="2" borderId="14" xfId="0" applyFont="1" applyFill="1" applyBorder="1" applyAlignment="1">
      <alignment horizontal="left" vertical="center"/>
    </xf>
    <xf numFmtId="0" fontId="6" fillId="2" borderId="58" xfId="0" applyFont="1" applyFill="1" applyBorder="1" applyAlignment="1">
      <alignment horizontal="left" vertical="center"/>
    </xf>
    <xf numFmtId="0" fontId="6" fillId="2" borderId="55" xfId="0" applyFont="1" applyFill="1" applyBorder="1" applyAlignment="1">
      <alignment horizontal="left" vertical="center"/>
    </xf>
    <xf numFmtId="0" fontId="6" fillId="2" borderId="59" xfId="0" applyFont="1" applyFill="1" applyBorder="1" applyAlignment="1">
      <alignment horizontal="left" vertical="center"/>
    </xf>
    <xf numFmtId="0" fontId="6" fillId="2" borderId="29" xfId="0" applyFont="1" applyFill="1" applyBorder="1" applyAlignment="1">
      <alignment horizontal="left" vertical="center"/>
    </xf>
    <xf numFmtId="0" fontId="6" fillId="3" borderId="1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2" borderId="11" xfId="0" applyFont="1" applyFill="1" applyBorder="1" applyAlignment="1">
      <alignment horizontal="center" vertical="top"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4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2" borderId="0" xfId="0" applyFont="1" applyFill="1" applyAlignment="1">
      <alignment horizontal="center" vertical="center" wrapText="1"/>
    </xf>
    <xf numFmtId="0" fontId="5" fillId="2" borderId="0" xfId="0" applyFont="1" applyFill="1" applyAlignment="1">
      <alignment horizontal="right"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13" xfId="0" applyFont="1" applyBorder="1" applyAlignment="1">
      <alignment horizontal="center" vertical="top" wrapText="1"/>
    </xf>
    <xf numFmtId="0" fontId="5" fillId="0" borderId="54" xfId="0" applyFont="1" applyBorder="1" applyAlignment="1">
      <alignment horizontal="center" vertical="top" wrapText="1"/>
    </xf>
    <xf numFmtId="0" fontId="5" fillId="0" borderId="12" xfId="0" applyFont="1" applyBorder="1" applyAlignment="1">
      <alignment horizontal="center" vertical="top" wrapText="1"/>
    </xf>
    <xf numFmtId="0" fontId="5" fillId="2" borderId="1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5" fillId="0" borderId="13" xfId="0" applyFont="1" applyBorder="1" applyAlignment="1">
      <alignment horizontal="center" vertical="center"/>
    </xf>
    <xf numFmtId="0" fontId="5" fillId="0" borderId="54" xfId="0" applyFont="1" applyBorder="1" applyAlignment="1">
      <alignment horizontal="center" vertical="center"/>
    </xf>
    <xf numFmtId="0" fontId="5" fillId="0" borderId="12" xfId="0" applyFont="1" applyBorder="1" applyAlignment="1">
      <alignment horizontal="center" vertical="center"/>
    </xf>
    <xf numFmtId="0" fontId="5" fillId="2" borderId="60" xfId="0" applyFont="1" applyFill="1" applyBorder="1" applyAlignment="1">
      <alignment horizontal="center" vertical="center"/>
    </xf>
    <xf numFmtId="0" fontId="6" fillId="2" borderId="56" xfId="0" applyFont="1" applyFill="1" applyBorder="1" applyAlignment="1">
      <alignment horizontal="left" vertical="center"/>
    </xf>
    <xf numFmtId="0" fontId="6" fillId="2" borderId="30" xfId="0" applyFont="1" applyFill="1" applyBorder="1" applyAlignment="1">
      <alignment horizontal="left" vertical="center"/>
    </xf>
    <xf numFmtId="0" fontId="6" fillId="3"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5" fillId="2" borderId="60" xfId="0"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0" borderId="13" xfId="0" applyFont="1" applyBorder="1" applyAlignment="1">
      <alignment horizontal="center" vertical="top"/>
    </xf>
    <xf numFmtId="0" fontId="5" fillId="0" borderId="54" xfId="0" applyFont="1" applyBorder="1" applyAlignment="1">
      <alignment horizontal="center" vertical="top"/>
    </xf>
    <xf numFmtId="0" fontId="5" fillId="0" borderId="12" xfId="0" applyFont="1" applyBorder="1" applyAlignment="1">
      <alignment horizontal="center"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horizontal="center"/>
    </xf>
  </cellXfs>
  <cellStyles count="2">
    <cellStyle name="Відсотковий" xfId="1" builtinId="5"/>
    <cellStyle name="Звичайни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25/NF/&#1050;&#1086;&#1087;&#1110;&#1103;%20&#1055;&#1088;&#1086;&#1075;&#1085;&#1086;&#1079;&#1085;&#1080;&#1081;%20&#1086;&#1073;&#1089;&#1103;&#1075;%20&#1092;&#1110;&#1085;&#1072;&#1085;&#1089;&#1091;&#1074;&#1072;&#1085;&#1085;&#1103;%20&#1076;&#1083;&#1103;%20&#1079;&#1072;&#1073;&#1077;&#1079;&#1087;&#1077;&#1095;&#1077;&#1085;&#1085;&#1103;%20&#1078;&#1080;&#1090;&#1083;&#1086;&#1084;%20&#1085;&#1072;%202022-2025%20&#1088;&#10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ТО"/>
      <sheetName val="Загальна"/>
    </sheetNames>
    <sheetDataSet>
      <sheetData sheetId="0">
        <row r="9">
          <cell r="G9">
            <v>16653.906750000002</v>
          </cell>
          <cell r="I9">
            <v>49961.720250000006</v>
          </cell>
          <cell r="K9">
            <v>49961.720250000006</v>
          </cell>
        </row>
        <row r="10">
          <cell r="G10">
            <v>8301.0513750000009</v>
          </cell>
          <cell r="I10">
            <v>36524.626050000006</v>
          </cell>
          <cell r="K10">
            <v>38184.836325000004</v>
          </cell>
        </row>
        <row r="11">
          <cell r="G11">
            <v>8372.2818750000006</v>
          </cell>
          <cell r="I11">
            <v>35163.583875000004</v>
          </cell>
          <cell r="K11">
            <v>38512.496625000007</v>
          </cell>
        </row>
        <row r="12">
          <cell r="G12">
            <v>9070.5566249999993</v>
          </cell>
          <cell r="I12">
            <v>27211.669875000003</v>
          </cell>
          <cell r="K12">
            <v>27211.669875000003</v>
          </cell>
        </row>
        <row r="13">
          <cell r="G13">
            <v>13663.628775000001</v>
          </cell>
          <cell r="I13">
            <v>68318.143874999994</v>
          </cell>
          <cell r="K13">
            <v>68318.143874999994</v>
          </cell>
        </row>
        <row r="14">
          <cell r="G14">
            <v>2998.5882000000001</v>
          </cell>
          <cell r="I14">
            <v>13493.6469</v>
          </cell>
          <cell r="K14">
            <v>14992.941000000001</v>
          </cell>
        </row>
        <row r="15">
          <cell r="G15">
            <v>5018.1887250000009</v>
          </cell>
          <cell r="I15">
            <v>41818.239375000005</v>
          </cell>
          <cell r="K15">
            <v>46836.428100000012</v>
          </cell>
        </row>
        <row r="16">
          <cell r="G16">
            <v>4659.1222500000013</v>
          </cell>
          <cell r="I16">
            <v>34166.89650000001</v>
          </cell>
          <cell r="K16">
            <v>43485.141000000011</v>
          </cell>
        </row>
        <row r="17">
          <cell r="G17">
            <v>5174.8958250000005</v>
          </cell>
          <cell r="I17">
            <v>37949.236050000007</v>
          </cell>
          <cell r="K17">
            <v>39674.201325000002</v>
          </cell>
        </row>
        <row r="18">
          <cell r="G18">
            <v>7339.439625</v>
          </cell>
          <cell r="I18">
            <v>10275.215474999999</v>
          </cell>
          <cell r="K18">
            <v>11743.1034</v>
          </cell>
        </row>
        <row r="19">
          <cell r="G19">
            <v>3313.5133500000006</v>
          </cell>
          <cell r="I19">
            <v>6627.0267000000013</v>
          </cell>
          <cell r="K19">
            <v>8283.7833750000027</v>
          </cell>
        </row>
        <row r="20">
          <cell r="G20">
            <v>24048.280200000005</v>
          </cell>
          <cell r="I20">
            <v>128830.07250000001</v>
          </cell>
          <cell r="K20">
            <v>128830.07250000001</v>
          </cell>
        </row>
        <row r="21">
          <cell r="G21">
            <v>3449.0671500000003</v>
          </cell>
          <cell r="I21">
            <v>17245.335749999998</v>
          </cell>
          <cell r="K21">
            <v>17245.335749999998</v>
          </cell>
        </row>
        <row r="22">
          <cell r="G22">
            <v>3309.1963500000006</v>
          </cell>
          <cell r="I22">
            <v>8272.9908750000013</v>
          </cell>
          <cell r="K22">
            <v>8272.9908750000013</v>
          </cell>
        </row>
        <row r="23">
          <cell r="G23">
            <v>4606.9944750000004</v>
          </cell>
          <cell r="I23">
            <v>7678.324125000001</v>
          </cell>
          <cell r="K23">
            <v>7678.324125000001</v>
          </cell>
        </row>
        <row r="24">
          <cell r="G24">
            <v>8481.82575</v>
          </cell>
          <cell r="I24">
            <v>16963.6515</v>
          </cell>
          <cell r="K24">
            <v>16963.6515</v>
          </cell>
        </row>
        <row r="25">
          <cell r="G25">
            <v>9721.6681499999995</v>
          </cell>
          <cell r="I25">
            <v>16202.780250000002</v>
          </cell>
          <cell r="K25">
            <v>16202.780250000002</v>
          </cell>
        </row>
        <row r="26">
          <cell r="G26">
            <v>4856.6250000000009</v>
          </cell>
          <cell r="I26">
            <v>8094.3750000000009</v>
          </cell>
          <cell r="K26">
            <v>11332.125000000002</v>
          </cell>
        </row>
        <row r="27">
          <cell r="G27">
            <v>9076.4925000000021</v>
          </cell>
          <cell r="I27">
            <v>10891.791000000001</v>
          </cell>
          <cell r="K27">
            <v>10891.791000000001</v>
          </cell>
        </row>
        <row r="28">
          <cell r="G28">
            <v>3142.7760000000003</v>
          </cell>
          <cell r="I28">
            <v>4714.1640000000007</v>
          </cell>
          <cell r="K28">
            <v>6285.5520000000006</v>
          </cell>
        </row>
        <row r="29">
          <cell r="G29">
            <v>8310.7646250000016</v>
          </cell>
          <cell r="I29">
            <v>33243.058500000006</v>
          </cell>
          <cell r="K29">
            <v>33243.058500000006</v>
          </cell>
        </row>
        <row r="30">
          <cell r="G30">
            <v>3402.2277000000004</v>
          </cell>
          <cell r="I30">
            <v>10206.683100000002</v>
          </cell>
          <cell r="K30">
            <v>10206.683100000002</v>
          </cell>
        </row>
        <row r="31">
          <cell r="G31">
            <v>7993.4651250000006</v>
          </cell>
          <cell r="I31">
            <v>47960.790750000007</v>
          </cell>
          <cell r="K31">
            <v>47960.790750000007</v>
          </cell>
        </row>
        <row r="32">
          <cell r="G32">
            <v>8646.4113749999997</v>
          </cell>
          <cell r="I32">
            <v>25939.234125000003</v>
          </cell>
          <cell r="K32">
            <v>29397.798675000002</v>
          </cell>
        </row>
        <row r="33">
          <cell r="G33">
            <v>8074.5168000000003</v>
          </cell>
          <cell r="I33">
            <v>40372.584000000003</v>
          </cell>
          <cell r="K33">
            <v>38353.954800000007</v>
          </cell>
        </row>
      </sheetData>
      <sheetData sheetId="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showGridLines="0" view="pageBreakPreview" topLeftCell="A7" zoomScaleNormal="100" zoomScaleSheetLayoutView="100" workbookViewId="0">
      <selection activeCell="D7" sqref="D7"/>
    </sheetView>
  </sheetViews>
  <sheetFormatPr defaultColWidth="9.1640625" defaultRowHeight="18.75" x14ac:dyDescent="0.3"/>
  <cols>
    <col min="1" max="1" width="9.1640625" style="1"/>
    <col min="2" max="2" width="32.83203125" style="1" customWidth="1"/>
    <col min="3" max="3" width="23.1640625" style="1" customWidth="1"/>
    <col min="4" max="4" width="22.33203125" style="1" customWidth="1"/>
    <col min="5" max="5" width="20.83203125" style="1" customWidth="1"/>
    <col min="6" max="6" width="22" style="1" customWidth="1"/>
    <col min="7" max="7" width="26.33203125" style="1" customWidth="1"/>
    <col min="8" max="8" width="17.6640625" style="1" customWidth="1"/>
    <col min="9" max="10" width="9.1640625" style="1"/>
    <col min="11" max="11" width="20" style="1" customWidth="1"/>
    <col min="12" max="12" width="17.6640625" style="1" customWidth="1"/>
    <col min="13" max="13" width="22.6640625" style="1" customWidth="1"/>
    <col min="14" max="14" width="15.1640625" style="1" bestFit="1" customWidth="1"/>
    <col min="15" max="16384" width="9.1640625" style="1"/>
  </cols>
  <sheetData>
    <row r="1" spans="1:7" ht="41.25" customHeight="1" x14ac:dyDescent="0.3">
      <c r="F1" s="154" t="s">
        <v>21</v>
      </c>
      <c r="G1" s="147"/>
    </row>
    <row r="2" spans="1:7" ht="41.25" customHeight="1" x14ac:dyDescent="0.3">
      <c r="A2" s="147"/>
      <c r="B2" s="147"/>
      <c r="C2" s="147"/>
      <c r="D2" s="147"/>
      <c r="E2" s="147"/>
      <c r="F2" s="147"/>
      <c r="G2" s="147"/>
    </row>
    <row r="3" spans="1:7" ht="48.75" customHeight="1" x14ac:dyDescent="0.3">
      <c r="A3" s="159" t="s">
        <v>26</v>
      </c>
      <c r="B3" s="159"/>
      <c r="C3" s="159"/>
      <c r="D3" s="159"/>
      <c r="E3" s="159"/>
      <c r="F3" s="159"/>
      <c r="G3" s="159"/>
    </row>
    <row r="4" spans="1:7" ht="42" customHeight="1" x14ac:dyDescent="0.3">
      <c r="A4" s="159" t="s">
        <v>25</v>
      </c>
      <c r="B4" s="159"/>
      <c r="C4" s="159"/>
      <c r="D4" s="159"/>
      <c r="E4" s="159"/>
      <c r="F4" s="159"/>
      <c r="G4" s="159"/>
    </row>
    <row r="5" spans="1:7" ht="18.75" customHeight="1" x14ac:dyDescent="0.3">
      <c r="A5" s="147"/>
      <c r="B5" s="147"/>
      <c r="C5" s="147"/>
      <c r="D5" s="147"/>
      <c r="E5" s="147"/>
      <c r="F5" s="147"/>
      <c r="G5" s="147"/>
    </row>
    <row r="6" spans="1:7" s="81" customFormat="1" ht="28.5" customHeight="1" x14ac:dyDescent="0.2">
      <c r="B6" s="160" t="s">
        <v>29</v>
      </c>
      <c r="C6" s="160"/>
      <c r="D6" s="160"/>
      <c r="E6" s="160"/>
      <c r="F6" s="160"/>
      <c r="G6" s="160"/>
    </row>
    <row r="7" spans="1:7" s="81" customFormat="1" ht="13.5" customHeight="1" x14ac:dyDescent="0.2"/>
    <row r="8" spans="1:7" s="2" customFormat="1" ht="29.25" customHeight="1" x14ac:dyDescent="0.2">
      <c r="B8" s="155" t="s">
        <v>30</v>
      </c>
      <c r="C8" s="156"/>
      <c r="D8" s="156"/>
      <c r="E8" s="156"/>
      <c r="F8" s="156"/>
      <c r="G8" s="156"/>
    </row>
    <row r="9" spans="1:7" s="2" customFormat="1" ht="15" customHeight="1" x14ac:dyDescent="0.2">
      <c r="A9" s="148"/>
      <c r="B9" s="148"/>
      <c r="C9" s="148"/>
      <c r="D9" s="148"/>
      <c r="E9" s="148"/>
      <c r="F9" s="148"/>
      <c r="G9" s="148"/>
    </row>
    <row r="10" spans="1:7" s="2" customFormat="1" ht="19.5" customHeight="1" x14ac:dyDescent="0.2">
      <c r="B10" s="157" t="s">
        <v>31</v>
      </c>
      <c r="C10" s="157"/>
      <c r="D10" s="157"/>
      <c r="E10" s="157"/>
      <c r="F10" s="157"/>
      <c r="G10" s="157"/>
    </row>
    <row r="11" spans="1:7" s="2" customFormat="1" ht="13.5" customHeight="1" x14ac:dyDescent="0.2">
      <c r="A11" s="148"/>
      <c r="B11" s="148"/>
      <c r="C11" s="148"/>
      <c r="D11" s="148"/>
      <c r="E11" s="148"/>
      <c r="F11" s="148"/>
      <c r="G11" s="148"/>
    </row>
    <row r="12" spans="1:7" x14ac:dyDescent="0.3">
      <c r="B12" s="153" t="s">
        <v>60</v>
      </c>
      <c r="C12" s="153"/>
      <c r="D12" s="153"/>
      <c r="E12" s="153"/>
      <c r="F12" s="153"/>
      <c r="G12" s="153"/>
    </row>
    <row r="13" spans="1:7" ht="18.75" customHeight="1" x14ac:dyDescent="0.3">
      <c r="A13" s="147"/>
      <c r="B13" s="147"/>
      <c r="C13" s="147"/>
      <c r="D13" s="147"/>
      <c r="E13" s="147"/>
      <c r="F13" s="147"/>
      <c r="G13" s="147"/>
    </row>
    <row r="14" spans="1:7" ht="18.75" customHeight="1" x14ac:dyDescent="0.3">
      <c r="B14" s="158" t="s">
        <v>61</v>
      </c>
      <c r="C14" s="158"/>
      <c r="D14" s="158"/>
      <c r="E14" s="158"/>
      <c r="F14" s="158"/>
      <c r="G14" s="158"/>
    </row>
    <row r="15" spans="1:7" ht="18.75" customHeight="1" x14ac:dyDescent="0.3">
      <c r="B15" s="158"/>
      <c r="C15" s="158"/>
      <c r="D15" s="158"/>
      <c r="E15" s="158"/>
      <c r="F15" s="158"/>
      <c r="G15" s="158"/>
    </row>
    <row r="16" spans="1:7" ht="75.75" customHeight="1" x14ac:dyDescent="0.3">
      <c r="B16" s="158"/>
      <c r="C16" s="158"/>
      <c r="D16" s="158"/>
      <c r="E16" s="158"/>
      <c r="F16" s="158"/>
      <c r="G16" s="158"/>
    </row>
    <row r="17" spans="1:13" ht="15" customHeight="1" x14ac:dyDescent="0.3">
      <c r="A17" s="147"/>
      <c r="B17" s="147"/>
      <c r="C17" s="147"/>
      <c r="D17" s="147"/>
      <c r="E17" s="147"/>
      <c r="F17" s="147"/>
      <c r="G17" s="147"/>
    </row>
    <row r="18" spans="1:13" x14ac:dyDescent="0.3">
      <c r="B18" s="153" t="s">
        <v>62</v>
      </c>
      <c r="C18" s="153"/>
      <c r="D18" s="153"/>
      <c r="E18" s="153"/>
      <c r="F18" s="153"/>
      <c r="G18" s="153"/>
    </row>
    <row r="19" spans="1:13" ht="18.75" customHeight="1" x14ac:dyDescent="0.3">
      <c r="A19" s="147"/>
      <c r="B19" s="147"/>
      <c r="C19" s="147"/>
      <c r="D19" s="147"/>
      <c r="E19" s="147"/>
      <c r="F19" s="147"/>
      <c r="G19" s="147"/>
    </row>
    <row r="20" spans="1:13" x14ac:dyDescent="0.3">
      <c r="B20" s="153" t="s">
        <v>63</v>
      </c>
      <c r="C20" s="153"/>
      <c r="D20" s="153"/>
      <c r="E20" s="153"/>
      <c r="F20" s="153"/>
      <c r="G20" s="153"/>
    </row>
    <row r="21" spans="1:13" ht="19.5" thickBot="1" x14ac:dyDescent="0.35">
      <c r="A21" s="147"/>
      <c r="B21" s="147"/>
      <c r="C21" s="147"/>
      <c r="D21" s="147"/>
      <c r="E21" s="147"/>
      <c r="F21" s="147"/>
      <c r="G21" s="147"/>
    </row>
    <row r="22" spans="1:13" ht="38.25" thickBot="1" x14ac:dyDescent="0.35">
      <c r="B22" s="149" t="s">
        <v>15</v>
      </c>
      <c r="C22" s="6" t="s">
        <v>16</v>
      </c>
      <c r="D22" s="151"/>
      <c r="E22" s="151"/>
      <c r="F22" s="151"/>
      <c r="G22" s="152"/>
    </row>
    <row r="23" spans="1:13" ht="24" customHeight="1" thickBot="1" x14ac:dyDescent="0.35">
      <c r="B23" s="150"/>
      <c r="C23" s="7" t="s">
        <v>17</v>
      </c>
      <c r="D23" s="110">
        <v>2022</v>
      </c>
      <c r="E23" s="111">
        <v>2023</v>
      </c>
      <c r="F23" s="112">
        <v>2024</v>
      </c>
      <c r="G23" s="113">
        <v>2025</v>
      </c>
    </row>
    <row r="24" spans="1:13" ht="27.75" customHeight="1" x14ac:dyDescent="0.3">
      <c r="B24" s="8" t="s">
        <v>18</v>
      </c>
      <c r="C24" s="9">
        <f>SUM(E24:G24)</f>
        <v>10292066.800000001</v>
      </c>
      <c r="D24" s="4"/>
      <c r="E24" s="4">
        <v>5273569.5999999996</v>
      </c>
      <c r="F24" s="4">
        <v>4468601.2</v>
      </c>
      <c r="G24" s="4">
        <v>549896</v>
      </c>
      <c r="K24"/>
      <c r="L24"/>
      <c r="M24"/>
    </row>
    <row r="25" spans="1:13" ht="24.75" customHeight="1" x14ac:dyDescent="0.3">
      <c r="B25" s="10" t="s">
        <v>19</v>
      </c>
      <c r="C25" s="84">
        <f>SUM(E25:G25)</f>
        <v>1699880.6989500001</v>
      </c>
      <c r="D25" s="12"/>
      <c r="E25" s="3">
        <f>'Додаток 2'!O93</f>
        <v>191685.48457500001</v>
      </c>
      <c r="F25" s="3">
        <f>'Додаток 2'!P93</f>
        <v>738125.84039999999</v>
      </c>
      <c r="G25" s="11">
        <f>'Додаток 2'!Q93</f>
        <v>770069.37397500011</v>
      </c>
      <c r="K25"/>
      <c r="L25"/>
      <c r="M25"/>
    </row>
    <row r="26" spans="1:13" ht="39.75" customHeight="1" thickBot="1" x14ac:dyDescent="0.35">
      <c r="B26" s="13" t="s">
        <v>94</v>
      </c>
      <c r="C26" s="100">
        <f>SUM(D26:G26)</f>
        <v>76974000</v>
      </c>
      <c r="D26" s="98">
        <v>6500000</v>
      </c>
      <c r="E26" s="98">
        <v>18536000</v>
      </c>
      <c r="F26" s="98">
        <v>26458000</v>
      </c>
      <c r="G26" s="99">
        <v>25480000</v>
      </c>
      <c r="K26"/>
      <c r="L26"/>
      <c r="M26"/>
    </row>
    <row r="27" spans="1:13" ht="19.5" thickBot="1" x14ac:dyDescent="0.35">
      <c r="B27" s="14" t="s">
        <v>20</v>
      </c>
      <c r="C27" s="65">
        <f>SUM(C24:C26)</f>
        <v>88965947.498950005</v>
      </c>
      <c r="D27" s="63">
        <f>SUM(D24:D26)</f>
        <v>6500000</v>
      </c>
      <c r="E27" s="63">
        <f>SUM(E24:E26)</f>
        <v>24001255.084574997</v>
      </c>
      <c r="F27" s="63">
        <f>SUM(F24:F26)</f>
        <v>31664727.040399998</v>
      </c>
      <c r="G27" s="64">
        <f>SUM(G24:G26)</f>
        <v>26799965.373975001</v>
      </c>
      <c r="H27"/>
      <c r="K27"/>
      <c r="L27"/>
      <c r="M27"/>
    </row>
    <row r="28" spans="1:13" x14ac:dyDescent="0.3">
      <c r="B28" s="82"/>
      <c r="C28" s="83"/>
      <c r="D28" s="83"/>
      <c r="E28" s="83"/>
      <c r="F28" s="83"/>
      <c r="G28" s="83"/>
    </row>
    <row r="29" spans="1:13" x14ac:dyDescent="0.3">
      <c r="B29" s="1" t="s">
        <v>32</v>
      </c>
      <c r="F29" s="147"/>
      <c r="G29" s="147"/>
    </row>
    <row r="30" spans="1:13" x14ac:dyDescent="0.3">
      <c r="B30" s="1" t="s">
        <v>140</v>
      </c>
      <c r="F30" s="147" t="s">
        <v>141</v>
      </c>
      <c r="G30" s="147"/>
    </row>
  </sheetData>
  <mergeCells count="22">
    <mergeCell ref="F1:G1"/>
    <mergeCell ref="B8:G8"/>
    <mergeCell ref="B10:G10"/>
    <mergeCell ref="B12:G12"/>
    <mergeCell ref="B14:G16"/>
    <mergeCell ref="A3:G3"/>
    <mergeCell ref="A4:G4"/>
    <mergeCell ref="A2:G2"/>
    <mergeCell ref="A5:G5"/>
    <mergeCell ref="A9:G9"/>
    <mergeCell ref="B6:G6"/>
    <mergeCell ref="F30:G30"/>
    <mergeCell ref="F29:G29"/>
    <mergeCell ref="A11:G11"/>
    <mergeCell ref="A13:G13"/>
    <mergeCell ref="A17:G17"/>
    <mergeCell ref="B22:B23"/>
    <mergeCell ref="D22:G22"/>
    <mergeCell ref="B18:G18"/>
    <mergeCell ref="A19:G19"/>
    <mergeCell ref="B20:G20"/>
    <mergeCell ref="A21:G21"/>
  </mergeCells>
  <printOptions gridLines="1"/>
  <pageMargins left="0.75" right="0.75" top="1" bottom="1" header="0.5" footer="0.5"/>
  <pageSetup paperSize="9" scale="57" orientation="landscape"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00"/>
  <sheetViews>
    <sheetView showGridLines="0" view="pageBreakPreview" topLeftCell="A38" zoomScale="60" zoomScaleNormal="60" workbookViewId="0">
      <selection activeCell="F39" sqref="F39:I51"/>
    </sheetView>
  </sheetViews>
  <sheetFormatPr defaultColWidth="9.1640625" defaultRowHeight="18.75" x14ac:dyDescent="0.3"/>
  <cols>
    <col min="1" max="1" width="0.1640625" style="33" customWidth="1"/>
    <col min="2" max="2" width="12.5" style="15" customWidth="1"/>
    <col min="3" max="3" width="54.83203125" style="36" customWidth="1"/>
    <col min="4" max="4" width="46.1640625" style="36" customWidth="1"/>
    <col min="5" max="5" width="37.5" style="33" customWidth="1"/>
    <col min="6" max="6" width="22.33203125" style="33" customWidth="1"/>
    <col min="7" max="7" width="20" style="33" customWidth="1"/>
    <col min="8" max="8" width="21.5" style="33" customWidth="1"/>
    <col min="9" max="9" width="24.33203125" style="33" customWidth="1"/>
    <col min="10" max="10" width="33.33203125" style="33" customWidth="1"/>
    <col min="11" max="11" width="58.5" style="33" customWidth="1"/>
    <col min="12" max="12" width="26.5" style="33" customWidth="1"/>
    <col min="13" max="13" width="32.6640625" style="33" customWidth="1"/>
    <col min="14" max="14" width="29.33203125" style="33" customWidth="1"/>
    <col min="15" max="15" width="27.83203125" style="33" customWidth="1"/>
    <col min="16" max="16" width="30.33203125" style="33" customWidth="1"/>
    <col min="17" max="17" width="30.5" style="33" customWidth="1"/>
    <col min="18" max="16384" width="9.1640625" style="33"/>
  </cols>
  <sheetData>
    <row r="2" spans="2:17" ht="47.25" customHeight="1" x14ac:dyDescent="0.3">
      <c r="C2" s="216" t="s">
        <v>1</v>
      </c>
      <c r="D2" s="216"/>
      <c r="E2" s="216"/>
      <c r="F2" s="216"/>
      <c r="G2" s="216"/>
      <c r="H2" s="216"/>
      <c r="I2" s="216"/>
      <c r="J2" s="216"/>
      <c r="K2" s="216"/>
      <c r="L2" s="216"/>
      <c r="M2" s="216"/>
      <c r="N2" s="216"/>
      <c r="O2" s="216"/>
      <c r="P2" s="216"/>
      <c r="Q2" s="216"/>
    </row>
    <row r="3" spans="2:17" ht="43.5" customHeight="1" x14ac:dyDescent="0.3">
      <c r="C3" s="215" t="s">
        <v>0</v>
      </c>
      <c r="D3" s="215"/>
      <c r="E3" s="215"/>
      <c r="F3" s="215"/>
      <c r="G3" s="215"/>
      <c r="H3" s="215"/>
      <c r="I3" s="215"/>
      <c r="J3" s="215"/>
      <c r="K3" s="215"/>
      <c r="L3" s="215"/>
      <c r="M3" s="215"/>
      <c r="N3" s="215"/>
      <c r="O3" s="215"/>
      <c r="P3" s="215"/>
      <c r="Q3" s="215"/>
    </row>
    <row r="4" spans="2:17" ht="57.75" customHeight="1" thickBot="1" x14ac:dyDescent="0.35">
      <c r="C4" s="215"/>
      <c r="D4" s="215"/>
      <c r="E4" s="215"/>
      <c r="F4" s="215"/>
      <c r="G4" s="215"/>
      <c r="H4" s="215"/>
      <c r="I4" s="215"/>
      <c r="J4" s="215"/>
      <c r="K4" s="215"/>
      <c r="L4" s="215"/>
      <c r="M4" s="215"/>
      <c r="N4" s="215"/>
      <c r="O4" s="215"/>
      <c r="P4" s="215"/>
      <c r="Q4" s="215"/>
    </row>
    <row r="5" spans="2:17" ht="126" customHeight="1" thickBot="1" x14ac:dyDescent="0.35">
      <c r="B5" s="198" t="s">
        <v>11</v>
      </c>
      <c r="C5" s="217" t="s">
        <v>3</v>
      </c>
      <c r="D5" s="206" t="s">
        <v>4</v>
      </c>
      <c r="E5" s="209" t="s">
        <v>5</v>
      </c>
      <c r="F5" s="210"/>
      <c r="G5" s="210"/>
      <c r="H5" s="210"/>
      <c r="I5" s="211"/>
      <c r="J5" s="206" t="s">
        <v>66</v>
      </c>
      <c r="K5" s="206" t="s">
        <v>95</v>
      </c>
      <c r="L5" s="206" t="s">
        <v>6</v>
      </c>
      <c r="M5" s="206" t="s">
        <v>7</v>
      </c>
      <c r="N5" s="210" t="s">
        <v>68</v>
      </c>
      <c r="O5" s="210"/>
      <c r="P5" s="210"/>
      <c r="Q5" s="211"/>
    </row>
    <row r="6" spans="2:17" ht="25.5" customHeight="1" thickBot="1" x14ac:dyDescent="0.35">
      <c r="B6" s="199"/>
      <c r="C6" s="218"/>
      <c r="D6" s="207"/>
      <c r="E6" s="206" t="s">
        <v>2</v>
      </c>
      <c r="F6" s="210" t="s">
        <v>96</v>
      </c>
      <c r="G6" s="210"/>
      <c r="H6" s="210"/>
      <c r="I6" s="211"/>
      <c r="J6" s="207"/>
      <c r="K6" s="207"/>
      <c r="L6" s="207"/>
      <c r="M6" s="207"/>
      <c r="N6" s="206">
        <v>2022</v>
      </c>
      <c r="O6" s="206">
        <v>2023</v>
      </c>
      <c r="P6" s="206">
        <v>2024</v>
      </c>
      <c r="Q6" s="206">
        <v>2025</v>
      </c>
    </row>
    <row r="7" spans="2:17" ht="26.25" customHeight="1" thickBot="1" x14ac:dyDescent="0.35">
      <c r="B7" s="200"/>
      <c r="C7" s="219"/>
      <c r="D7" s="208"/>
      <c r="E7" s="208"/>
      <c r="F7" s="16">
        <v>2022</v>
      </c>
      <c r="G7" s="16">
        <v>2023</v>
      </c>
      <c r="H7" s="16">
        <v>2024</v>
      </c>
      <c r="I7" s="16">
        <v>2025</v>
      </c>
      <c r="J7" s="208"/>
      <c r="K7" s="208"/>
      <c r="L7" s="208"/>
      <c r="M7" s="208"/>
      <c r="N7" s="208"/>
      <c r="O7" s="208"/>
      <c r="P7" s="208"/>
      <c r="Q7" s="208"/>
    </row>
    <row r="8" spans="2:17" ht="36.75" customHeight="1" thickBot="1" x14ac:dyDescent="0.35">
      <c r="B8" s="201" t="s">
        <v>147</v>
      </c>
      <c r="C8" s="202"/>
      <c r="D8" s="202"/>
      <c r="E8" s="202"/>
      <c r="F8" s="202"/>
      <c r="G8" s="202"/>
      <c r="H8" s="202"/>
      <c r="I8" s="202"/>
      <c r="J8" s="202"/>
      <c r="K8" s="202"/>
      <c r="L8" s="202"/>
      <c r="M8" s="202"/>
      <c r="N8" s="202"/>
      <c r="O8" s="202"/>
      <c r="P8" s="202"/>
      <c r="Q8" s="203"/>
    </row>
    <row r="9" spans="2:17" ht="237.75" customHeight="1" x14ac:dyDescent="0.3">
      <c r="B9" s="17">
        <v>1</v>
      </c>
      <c r="C9" s="44" t="s">
        <v>97</v>
      </c>
      <c r="D9" s="38" t="s">
        <v>64</v>
      </c>
      <c r="E9" s="38">
        <v>1</v>
      </c>
      <c r="F9" s="38">
        <v>1</v>
      </c>
      <c r="G9" s="38"/>
      <c r="H9" s="38"/>
      <c r="I9" s="38"/>
      <c r="J9" s="38" t="s">
        <v>98</v>
      </c>
      <c r="K9" s="38" t="s">
        <v>10</v>
      </c>
      <c r="L9" s="38" t="s">
        <v>67</v>
      </c>
      <c r="M9" s="38" t="s">
        <v>65</v>
      </c>
      <c r="N9" s="38"/>
      <c r="O9" s="38"/>
      <c r="P9" s="38"/>
      <c r="Q9" s="39"/>
    </row>
    <row r="10" spans="2:17" ht="156.75" customHeight="1" x14ac:dyDescent="0.3">
      <c r="B10" s="45">
        <v>2</v>
      </c>
      <c r="C10" s="18" t="s">
        <v>70</v>
      </c>
      <c r="D10" s="19" t="s">
        <v>142</v>
      </c>
      <c r="E10" s="19">
        <v>1</v>
      </c>
      <c r="F10" s="19"/>
      <c r="G10" s="19">
        <v>1</v>
      </c>
      <c r="H10" s="19"/>
      <c r="I10" s="19"/>
      <c r="J10" s="19" t="s">
        <v>99</v>
      </c>
      <c r="K10" s="19" t="s">
        <v>10</v>
      </c>
      <c r="L10" s="38" t="s">
        <v>67</v>
      </c>
      <c r="M10" s="38" t="s">
        <v>65</v>
      </c>
      <c r="N10" s="19"/>
      <c r="O10" s="19"/>
      <c r="P10" s="19"/>
      <c r="Q10" s="40"/>
    </row>
    <row r="11" spans="2:17" ht="168.75" x14ac:dyDescent="0.3">
      <c r="B11" s="17">
        <v>3</v>
      </c>
      <c r="C11" s="18" t="s">
        <v>12</v>
      </c>
      <c r="D11" s="19" t="s">
        <v>69</v>
      </c>
      <c r="E11" s="19">
        <v>7</v>
      </c>
      <c r="F11" s="19"/>
      <c r="G11" s="19">
        <v>4</v>
      </c>
      <c r="H11" s="19">
        <v>2</v>
      </c>
      <c r="I11" s="19">
        <v>1</v>
      </c>
      <c r="J11" s="140" t="s">
        <v>71</v>
      </c>
      <c r="K11" s="19" t="s">
        <v>59</v>
      </c>
      <c r="L11" s="38" t="s">
        <v>67</v>
      </c>
      <c r="M11" s="38" t="s">
        <v>65</v>
      </c>
      <c r="N11" s="20"/>
      <c r="O11" s="20"/>
      <c r="P11" s="20"/>
      <c r="Q11" s="41"/>
    </row>
    <row r="12" spans="2:17" ht="22.5" customHeight="1" x14ac:dyDescent="0.3">
      <c r="B12" s="223">
        <v>4</v>
      </c>
      <c r="C12" s="212" t="s">
        <v>87</v>
      </c>
      <c r="D12" s="212" t="s">
        <v>84</v>
      </c>
      <c r="E12" s="212">
        <f t="shared" ref="E12" si="0">SUM(F12:I22)</f>
        <v>140</v>
      </c>
      <c r="F12" s="19">
        <v>1</v>
      </c>
      <c r="G12" s="19">
        <v>1</v>
      </c>
      <c r="H12" s="19">
        <v>1</v>
      </c>
      <c r="I12" s="19">
        <v>1</v>
      </c>
      <c r="J12" s="212" t="s">
        <v>100</v>
      </c>
      <c r="K12" s="19" t="s">
        <v>82</v>
      </c>
      <c r="L12" s="212" t="s">
        <v>67</v>
      </c>
      <c r="M12" s="212" t="s">
        <v>65</v>
      </c>
      <c r="N12" s="19"/>
      <c r="O12" s="22"/>
      <c r="P12" s="22"/>
      <c r="Q12" s="42"/>
    </row>
    <row r="13" spans="2:17" x14ac:dyDescent="0.3">
      <c r="B13" s="224"/>
      <c r="C13" s="213"/>
      <c r="D13" s="213"/>
      <c r="E13" s="213"/>
      <c r="F13" s="19">
        <v>1</v>
      </c>
      <c r="G13" s="19">
        <v>1</v>
      </c>
      <c r="H13" s="19">
        <v>1</v>
      </c>
      <c r="I13" s="19">
        <v>1</v>
      </c>
      <c r="J13" s="213"/>
      <c r="K13" s="19" t="s">
        <v>73</v>
      </c>
      <c r="L13" s="213"/>
      <c r="M13" s="213"/>
      <c r="N13" s="19"/>
      <c r="O13" s="22"/>
      <c r="P13" s="22"/>
      <c r="Q13" s="42"/>
    </row>
    <row r="14" spans="2:17" x14ac:dyDescent="0.3">
      <c r="B14" s="224"/>
      <c r="C14" s="213"/>
      <c r="D14" s="213"/>
      <c r="E14" s="213"/>
      <c r="F14" s="19">
        <v>1</v>
      </c>
      <c r="G14" s="19">
        <v>1</v>
      </c>
      <c r="H14" s="19">
        <v>1</v>
      </c>
      <c r="I14" s="19">
        <v>1</v>
      </c>
      <c r="J14" s="213"/>
      <c r="K14" s="19" t="s">
        <v>75</v>
      </c>
      <c r="L14" s="213"/>
      <c r="M14" s="213"/>
      <c r="N14" s="19"/>
      <c r="O14" s="22"/>
      <c r="P14" s="22"/>
      <c r="Q14" s="42"/>
    </row>
    <row r="15" spans="2:17" x14ac:dyDescent="0.3">
      <c r="B15" s="224"/>
      <c r="C15" s="213"/>
      <c r="D15" s="213"/>
      <c r="E15" s="213"/>
      <c r="F15" s="19">
        <v>1</v>
      </c>
      <c r="G15" s="19">
        <v>1</v>
      </c>
      <c r="H15" s="19">
        <v>1</v>
      </c>
      <c r="I15" s="19">
        <v>1</v>
      </c>
      <c r="J15" s="213"/>
      <c r="K15" s="19" t="s">
        <v>74</v>
      </c>
      <c r="L15" s="213"/>
      <c r="M15" s="213"/>
      <c r="N15" s="19"/>
      <c r="O15" s="22"/>
      <c r="P15" s="22"/>
      <c r="Q15" s="42"/>
    </row>
    <row r="16" spans="2:17" x14ac:dyDescent="0.3">
      <c r="B16" s="224"/>
      <c r="C16" s="213"/>
      <c r="D16" s="213"/>
      <c r="E16" s="213"/>
      <c r="F16" s="19">
        <v>1</v>
      </c>
      <c r="G16" s="19">
        <v>1</v>
      </c>
      <c r="H16" s="19">
        <v>1</v>
      </c>
      <c r="I16" s="19">
        <v>1</v>
      </c>
      <c r="J16" s="213"/>
      <c r="K16" s="19" t="s">
        <v>79</v>
      </c>
      <c r="L16" s="213"/>
      <c r="M16" s="213"/>
      <c r="N16" s="19"/>
      <c r="O16" s="22"/>
      <c r="P16" s="22"/>
      <c r="Q16" s="42"/>
    </row>
    <row r="17" spans="2:17" x14ac:dyDescent="0.3">
      <c r="B17" s="224"/>
      <c r="C17" s="213"/>
      <c r="D17" s="213"/>
      <c r="E17" s="213"/>
      <c r="F17" s="19">
        <v>1</v>
      </c>
      <c r="G17" s="19">
        <v>1</v>
      </c>
      <c r="H17" s="19">
        <v>1</v>
      </c>
      <c r="I17" s="19">
        <v>1</v>
      </c>
      <c r="J17" s="213"/>
      <c r="K17" s="19" t="s">
        <v>81</v>
      </c>
      <c r="L17" s="213"/>
      <c r="M17" s="213"/>
      <c r="N17" s="19"/>
      <c r="O17" s="22"/>
      <c r="P17" s="22"/>
      <c r="Q17" s="42"/>
    </row>
    <row r="18" spans="2:17" x14ac:dyDescent="0.3">
      <c r="B18" s="224"/>
      <c r="C18" s="213"/>
      <c r="D18" s="213"/>
      <c r="E18" s="213"/>
      <c r="F18" s="19">
        <v>1</v>
      </c>
      <c r="G18" s="19">
        <v>1</v>
      </c>
      <c r="H18" s="19">
        <v>1</v>
      </c>
      <c r="I18" s="19">
        <v>1</v>
      </c>
      <c r="J18" s="213"/>
      <c r="K18" s="19" t="s">
        <v>80</v>
      </c>
      <c r="L18" s="213"/>
      <c r="M18" s="213"/>
      <c r="N18" s="19"/>
      <c r="O18" s="22"/>
      <c r="P18" s="22"/>
      <c r="Q18" s="42"/>
    </row>
    <row r="19" spans="2:17" x14ac:dyDescent="0.3">
      <c r="B19" s="224"/>
      <c r="C19" s="213"/>
      <c r="D19" s="213"/>
      <c r="E19" s="213"/>
      <c r="F19" s="19">
        <v>1</v>
      </c>
      <c r="G19" s="19">
        <v>1</v>
      </c>
      <c r="H19" s="19">
        <v>1</v>
      </c>
      <c r="I19" s="19">
        <v>1</v>
      </c>
      <c r="J19" s="213"/>
      <c r="K19" s="19" t="s">
        <v>78</v>
      </c>
      <c r="L19" s="213"/>
      <c r="M19" s="213"/>
      <c r="N19" s="19"/>
      <c r="O19" s="22"/>
      <c r="P19" s="22"/>
      <c r="Q19" s="42"/>
    </row>
    <row r="20" spans="2:17" x14ac:dyDescent="0.3">
      <c r="B20" s="224"/>
      <c r="C20" s="213"/>
      <c r="D20" s="213"/>
      <c r="E20" s="213"/>
      <c r="F20" s="19">
        <v>1</v>
      </c>
      <c r="G20" s="19">
        <v>1</v>
      </c>
      <c r="H20" s="19">
        <v>1</v>
      </c>
      <c r="I20" s="19">
        <v>1</v>
      </c>
      <c r="J20" s="213"/>
      <c r="K20" s="19" t="s">
        <v>77</v>
      </c>
      <c r="L20" s="213"/>
      <c r="M20" s="213"/>
      <c r="N20" s="19"/>
      <c r="O20" s="22"/>
      <c r="P20" s="22"/>
      <c r="Q20" s="42"/>
    </row>
    <row r="21" spans="2:17" ht="22.5" customHeight="1" x14ac:dyDescent="0.3">
      <c r="B21" s="224"/>
      <c r="C21" s="213"/>
      <c r="D21" s="213"/>
      <c r="E21" s="213"/>
      <c r="F21" s="19">
        <v>1</v>
      </c>
      <c r="G21" s="19">
        <v>1</v>
      </c>
      <c r="H21" s="19">
        <v>1</v>
      </c>
      <c r="I21" s="19">
        <v>1</v>
      </c>
      <c r="J21" s="213"/>
      <c r="K21" s="19" t="s">
        <v>76</v>
      </c>
      <c r="L21" s="214"/>
      <c r="M21" s="213"/>
      <c r="N21" s="19"/>
      <c r="O21" s="22"/>
      <c r="P21" s="22"/>
      <c r="Q21" s="42"/>
    </row>
    <row r="22" spans="2:17" ht="39.75" customHeight="1" x14ac:dyDescent="0.3">
      <c r="B22" s="225"/>
      <c r="C22" s="213"/>
      <c r="D22" s="213"/>
      <c r="E22" s="214"/>
      <c r="F22" s="19">
        <v>25</v>
      </c>
      <c r="G22" s="19">
        <v>25</v>
      </c>
      <c r="H22" s="19">
        <v>25</v>
      </c>
      <c r="I22" s="19">
        <v>25</v>
      </c>
      <c r="J22" s="213"/>
      <c r="K22" s="19" t="s">
        <v>86</v>
      </c>
      <c r="L22" s="19" t="s">
        <v>85</v>
      </c>
      <c r="M22" s="214"/>
      <c r="N22" s="19"/>
      <c r="O22" s="22"/>
      <c r="P22" s="22"/>
      <c r="Q22" s="42"/>
    </row>
    <row r="23" spans="2:17" s="34" customFormat="1" ht="26.25" customHeight="1" x14ac:dyDescent="0.3">
      <c r="B23" s="229">
        <v>5</v>
      </c>
      <c r="C23" s="220" t="s">
        <v>101</v>
      </c>
      <c r="D23" s="220" t="s">
        <v>88</v>
      </c>
      <c r="E23" s="226">
        <f>SUM(F23:I33)</f>
        <v>176</v>
      </c>
      <c r="F23" s="92">
        <v>4</v>
      </c>
      <c r="G23" s="92">
        <v>4</v>
      </c>
      <c r="H23" s="92">
        <v>4</v>
      </c>
      <c r="I23" s="92">
        <v>4</v>
      </c>
      <c r="J23" s="167" t="s">
        <v>102</v>
      </c>
      <c r="K23" s="19" t="s">
        <v>82</v>
      </c>
      <c r="L23" s="212" t="s">
        <v>67</v>
      </c>
      <c r="M23" s="212" t="s">
        <v>65</v>
      </c>
      <c r="N23" s="24"/>
      <c r="O23" s="24"/>
      <c r="P23" s="24"/>
      <c r="Q23" s="43"/>
    </row>
    <row r="24" spans="2:17" s="34" customFormat="1" ht="32.25" customHeight="1" x14ac:dyDescent="0.3">
      <c r="B24" s="230"/>
      <c r="C24" s="221"/>
      <c r="D24" s="221"/>
      <c r="E24" s="227"/>
      <c r="F24" s="92">
        <v>4</v>
      </c>
      <c r="G24" s="92">
        <v>4</v>
      </c>
      <c r="H24" s="92">
        <v>4</v>
      </c>
      <c r="I24" s="92">
        <v>4</v>
      </c>
      <c r="J24" s="171"/>
      <c r="K24" s="19" t="s">
        <v>73</v>
      </c>
      <c r="L24" s="213"/>
      <c r="M24" s="213"/>
      <c r="N24" s="24"/>
      <c r="O24" s="24"/>
      <c r="P24" s="24"/>
      <c r="Q24" s="43"/>
    </row>
    <row r="25" spans="2:17" s="34" customFormat="1" ht="32.25" customHeight="1" x14ac:dyDescent="0.3">
      <c r="B25" s="230"/>
      <c r="C25" s="221"/>
      <c r="D25" s="221"/>
      <c r="E25" s="227"/>
      <c r="F25" s="92">
        <v>4</v>
      </c>
      <c r="G25" s="92">
        <v>4</v>
      </c>
      <c r="H25" s="92">
        <v>4</v>
      </c>
      <c r="I25" s="92">
        <v>4</v>
      </c>
      <c r="J25" s="171"/>
      <c r="K25" s="19" t="s">
        <v>75</v>
      </c>
      <c r="L25" s="213"/>
      <c r="M25" s="213"/>
      <c r="N25" s="24"/>
      <c r="O25" s="24"/>
      <c r="P25" s="24"/>
      <c r="Q25" s="43"/>
    </row>
    <row r="26" spans="2:17" s="34" customFormat="1" ht="32.25" customHeight="1" x14ac:dyDescent="0.3">
      <c r="B26" s="230"/>
      <c r="C26" s="221"/>
      <c r="D26" s="221"/>
      <c r="E26" s="227"/>
      <c r="F26" s="92">
        <v>4</v>
      </c>
      <c r="G26" s="92">
        <v>4</v>
      </c>
      <c r="H26" s="92">
        <v>4</v>
      </c>
      <c r="I26" s="92">
        <v>4</v>
      </c>
      <c r="J26" s="171"/>
      <c r="K26" s="19" t="s">
        <v>74</v>
      </c>
      <c r="L26" s="213"/>
      <c r="M26" s="213"/>
      <c r="N26" s="24"/>
      <c r="O26" s="24"/>
      <c r="P26" s="24"/>
      <c r="Q26" s="43"/>
    </row>
    <row r="27" spans="2:17" s="34" customFormat="1" ht="32.25" customHeight="1" x14ac:dyDescent="0.3">
      <c r="B27" s="230"/>
      <c r="C27" s="221"/>
      <c r="D27" s="221"/>
      <c r="E27" s="227"/>
      <c r="F27" s="92">
        <v>4</v>
      </c>
      <c r="G27" s="92">
        <v>4</v>
      </c>
      <c r="H27" s="92">
        <v>4</v>
      </c>
      <c r="I27" s="92">
        <v>4</v>
      </c>
      <c r="J27" s="171"/>
      <c r="K27" s="19" t="s">
        <v>79</v>
      </c>
      <c r="L27" s="213"/>
      <c r="M27" s="213"/>
      <c r="N27" s="24"/>
      <c r="O27" s="24"/>
      <c r="P27" s="24"/>
      <c r="Q27" s="43"/>
    </row>
    <row r="28" spans="2:17" s="34" customFormat="1" ht="32.25" customHeight="1" x14ac:dyDescent="0.3">
      <c r="B28" s="230"/>
      <c r="C28" s="221"/>
      <c r="D28" s="221"/>
      <c r="E28" s="227"/>
      <c r="F28" s="92">
        <v>4</v>
      </c>
      <c r="G28" s="92">
        <v>4</v>
      </c>
      <c r="H28" s="92">
        <v>4</v>
      </c>
      <c r="I28" s="92">
        <v>4</v>
      </c>
      <c r="J28" s="171"/>
      <c r="K28" s="19" t="s">
        <v>81</v>
      </c>
      <c r="L28" s="213"/>
      <c r="M28" s="213"/>
      <c r="N28" s="24"/>
      <c r="O28" s="24"/>
      <c r="P28" s="24"/>
      <c r="Q28" s="43"/>
    </row>
    <row r="29" spans="2:17" s="34" customFormat="1" ht="32.25" customHeight="1" x14ac:dyDescent="0.3">
      <c r="B29" s="230"/>
      <c r="C29" s="221"/>
      <c r="D29" s="221"/>
      <c r="E29" s="227"/>
      <c r="F29" s="92">
        <v>4</v>
      </c>
      <c r="G29" s="92">
        <v>4</v>
      </c>
      <c r="H29" s="92">
        <v>4</v>
      </c>
      <c r="I29" s="92">
        <v>4</v>
      </c>
      <c r="J29" s="171"/>
      <c r="K29" s="19" t="s">
        <v>80</v>
      </c>
      <c r="L29" s="213"/>
      <c r="M29" s="213"/>
      <c r="N29" s="24"/>
      <c r="O29" s="24"/>
      <c r="P29" s="24"/>
      <c r="Q29" s="43"/>
    </row>
    <row r="30" spans="2:17" s="34" customFormat="1" ht="28.5" customHeight="1" x14ac:dyDescent="0.3">
      <c r="B30" s="230"/>
      <c r="C30" s="221"/>
      <c r="D30" s="221"/>
      <c r="E30" s="227"/>
      <c r="F30" s="92">
        <v>4</v>
      </c>
      <c r="G30" s="92">
        <v>4</v>
      </c>
      <c r="H30" s="92">
        <v>4</v>
      </c>
      <c r="I30" s="92">
        <v>4</v>
      </c>
      <c r="J30" s="171"/>
      <c r="K30" s="19" t="s">
        <v>78</v>
      </c>
      <c r="L30" s="213"/>
      <c r="M30" s="213"/>
      <c r="N30" s="24"/>
      <c r="O30" s="24"/>
      <c r="P30" s="24"/>
      <c r="Q30" s="43"/>
    </row>
    <row r="31" spans="2:17" s="34" customFormat="1" ht="28.5" customHeight="1" x14ac:dyDescent="0.3">
      <c r="B31" s="230"/>
      <c r="C31" s="221"/>
      <c r="D31" s="221"/>
      <c r="E31" s="227"/>
      <c r="F31" s="92">
        <v>4</v>
      </c>
      <c r="G31" s="92">
        <v>4</v>
      </c>
      <c r="H31" s="92">
        <v>4</v>
      </c>
      <c r="I31" s="92">
        <v>4</v>
      </c>
      <c r="J31" s="171"/>
      <c r="K31" s="19" t="s">
        <v>77</v>
      </c>
      <c r="L31" s="213"/>
      <c r="M31" s="213"/>
      <c r="N31" s="24"/>
      <c r="O31" s="24"/>
      <c r="P31" s="24"/>
      <c r="Q31" s="43"/>
    </row>
    <row r="32" spans="2:17" s="34" customFormat="1" ht="28.5" customHeight="1" x14ac:dyDescent="0.3">
      <c r="B32" s="230"/>
      <c r="C32" s="221"/>
      <c r="D32" s="221"/>
      <c r="E32" s="227"/>
      <c r="F32" s="92">
        <v>4</v>
      </c>
      <c r="G32" s="92">
        <v>4</v>
      </c>
      <c r="H32" s="92">
        <v>4</v>
      </c>
      <c r="I32" s="92">
        <v>4</v>
      </c>
      <c r="J32" s="171"/>
      <c r="K32" s="19" t="s">
        <v>76</v>
      </c>
      <c r="L32" s="214"/>
      <c r="M32" s="213"/>
      <c r="N32" s="24"/>
      <c r="O32" s="24"/>
      <c r="P32" s="24"/>
      <c r="Q32" s="43"/>
    </row>
    <row r="33" spans="2:17" s="34" customFormat="1" ht="48" customHeight="1" x14ac:dyDescent="0.3">
      <c r="B33" s="230"/>
      <c r="C33" s="221"/>
      <c r="D33" s="222"/>
      <c r="E33" s="228"/>
      <c r="F33" s="92">
        <v>4</v>
      </c>
      <c r="G33" s="92">
        <v>4</v>
      </c>
      <c r="H33" s="92">
        <v>4</v>
      </c>
      <c r="I33" s="92">
        <v>4</v>
      </c>
      <c r="J33" s="168"/>
      <c r="K33" s="19" t="s">
        <v>86</v>
      </c>
      <c r="L33" s="38" t="s">
        <v>85</v>
      </c>
      <c r="M33" s="214"/>
      <c r="N33" s="24"/>
      <c r="O33" s="24"/>
      <c r="P33" s="24"/>
      <c r="Q33" s="43"/>
    </row>
    <row r="34" spans="2:17" s="34" customFormat="1" ht="144.75" customHeight="1" x14ac:dyDescent="0.3">
      <c r="B34" s="231"/>
      <c r="C34" s="222"/>
      <c r="D34" s="23" t="s">
        <v>89</v>
      </c>
      <c r="E34" s="21">
        <f>SUM(F34:I34)</f>
        <v>176</v>
      </c>
      <c r="F34" s="19">
        <f>SUM(F23:F33)</f>
        <v>44</v>
      </c>
      <c r="G34" s="19">
        <f t="shared" ref="G34:I34" si="1">SUM(G23:G33)</f>
        <v>44</v>
      </c>
      <c r="H34" s="19">
        <f t="shared" si="1"/>
        <v>44</v>
      </c>
      <c r="I34" s="19">
        <f t="shared" si="1"/>
        <v>44</v>
      </c>
      <c r="J34" s="19" t="s">
        <v>103</v>
      </c>
      <c r="K34" s="19" t="s">
        <v>10</v>
      </c>
      <c r="L34" s="38" t="s">
        <v>67</v>
      </c>
      <c r="M34" s="38" t="s">
        <v>65</v>
      </c>
      <c r="N34" s="24"/>
      <c r="O34" s="24"/>
      <c r="P34" s="24"/>
      <c r="Q34" s="43"/>
    </row>
    <row r="35" spans="2:17" s="34" customFormat="1" ht="146.25" customHeight="1" x14ac:dyDescent="0.3">
      <c r="B35" s="241">
        <v>6</v>
      </c>
      <c r="C35" s="220" t="s">
        <v>106</v>
      </c>
      <c r="D35" s="23" t="s">
        <v>88</v>
      </c>
      <c r="E35" s="21">
        <v>4</v>
      </c>
      <c r="F35" s="21">
        <v>1</v>
      </c>
      <c r="G35" s="21">
        <v>1</v>
      </c>
      <c r="H35" s="21">
        <v>1</v>
      </c>
      <c r="I35" s="21">
        <v>1</v>
      </c>
      <c r="J35" s="19" t="s">
        <v>104</v>
      </c>
      <c r="K35" s="19" t="s">
        <v>90</v>
      </c>
      <c r="L35" s="38" t="s">
        <v>67</v>
      </c>
      <c r="M35" s="38" t="s">
        <v>65</v>
      </c>
      <c r="N35" s="24"/>
      <c r="O35" s="24"/>
      <c r="P35" s="24"/>
      <c r="Q35" s="43"/>
    </row>
    <row r="36" spans="2:17" s="34" customFormat="1" ht="140.25" customHeight="1" x14ac:dyDescent="0.3">
      <c r="B36" s="242"/>
      <c r="C36" s="221"/>
      <c r="D36" s="23" t="s">
        <v>110</v>
      </c>
      <c r="E36" s="21">
        <v>4</v>
      </c>
      <c r="F36" s="21">
        <v>1</v>
      </c>
      <c r="G36" s="21">
        <v>1</v>
      </c>
      <c r="H36" s="21">
        <v>1</v>
      </c>
      <c r="I36" s="21">
        <v>1</v>
      </c>
      <c r="J36" s="19" t="s">
        <v>109</v>
      </c>
      <c r="K36" s="19" t="s">
        <v>105</v>
      </c>
      <c r="L36" s="38" t="s">
        <v>67</v>
      </c>
      <c r="M36" s="38" t="s">
        <v>65</v>
      </c>
      <c r="N36" s="24"/>
      <c r="O36" s="24"/>
      <c r="P36" s="24"/>
      <c r="Q36" s="24"/>
    </row>
    <row r="37" spans="2:17" s="34" customFormat="1" ht="107.25" customHeight="1" x14ac:dyDescent="0.3">
      <c r="B37" s="243"/>
      <c r="C37" s="222"/>
      <c r="D37" s="23" t="s">
        <v>111</v>
      </c>
      <c r="E37" s="21">
        <f>SUM(F37:I37)</f>
        <v>2</v>
      </c>
      <c r="F37" s="21"/>
      <c r="G37" s="21"/>
      <c r="H37" s="21">
        <v>1</v>
      </c>
      <c r="I37" s="21">
        <v>1</v>
      </c>
      <c r="J37" s="19" t="s">
        <v>107</v>
      </c>
      <c r="K37" s="19" t="s">
        <v>10</v>
      </c>
      <c r="L37" s="38" t="s">
        <v>108</v>
      </c>
      <c r="M37" s="38"/>
      <c r="N37" s="24"/>
      <c r="O37" s="24"/>
      <c r="P37" s="24"/>
      <c r="Q37" s="24"/>
    </row>
    <row r="38" spans="2:17" s="34" customFormat="1" ht="107.25" customHeight="1" x14ac:dyDescent="0.3">
      <c r="B38" s="21">
        <v>7</v>
      </c>
      <c r="C38" s="23" t="s">
        <v>143</v>
      </c>
      <c r="D38" s="23" t="s">
        <v>131</v>
      </c>
      <c r="E38" s="23">
        <f>SUM(F38:I38)</f>
        <v>75</v>
      </c>
      <c r="F38" s="23"/>
      <c r="G38" s="23">
        <v>25</v>
      </c>
      <c r="H38" s="23">
        <v>25</v>
      </c>
      <c r="I38" s="23">
        <v>25</v>
      </c>
      <c r="J38" s="23" t="s">
        <v>112</v>
      </c>
      <c r="K38" s="23" t="s">
        <v>138</v>
      </c>
      <c r="L38" s="23" t="s">
        <v>72</v>
      </c>
      <c r="M38" s="115" t="s">
        <v>65</v>
      </c>
      <c r="N38" s="114"/>
      <c r="O38" s="114"/>
      <c r="P38" s="114"/>
      <c r="Q38" s="114"/>
    </row>
    <row r="39" spans="2:17" s="34" customFormat="1" ht="39" customHeight="1" x14ac:dyDescent="0.3">
      <c r="B39" s="241">
        <v>8</v>
      </c>
      <c r="C39" s="220" t="s">
        <v>135</v>
      </c>
      <c r="D39" s="220" t="s">
        <v>134</v>
      </c>
      <c r="E39" s="220">
        <f t="shared" ref="E39" si="2">SUM(F39:I51)</f>
        <v>44185</v>
      </c>
      <c r="F39" s="23"/>
      <c r="G39" s="116">
        <v>4583</v>
      </c>
      <c r="H39" s="116">
        <v>5096</v>
      </c>
      <c r="I39" s="116">
        <v>4000</v>
      </c>
      <c r="J39" s="220" t="s">
        <v>133</v>
      </c>
      <c r="K39" s="23" t="s">
        <v>10</v>
      </c>
      <c r="L39" s="23"/>
      <c r="M39" s="30"/>
      <c r="N39" s="23"/>
      <c r="O39" s="89"/>
      <c r="P39" s="89"/>
      <c r="Q39" s="117"/>
    </row>
    <row r="40" spans="2:17" s="34" customFormat="1" ht="52.5" customHeight="1" x14ac:dyDescent="0.3">
      <c r="B40" s="242"/>
      <c r="C40" s="221"/>
      <c r="D40" s="221"/>
      <c r="E40" s="221"/>
      <c r="F40" s="23">
        <v>2000</v>
      </c>
      <c r="G40" s="21">
        <v>5000</v>
      </c>
      <c r="H40" s="21">
        <v>6000</v>
      </c>
      <c r="I40" s="21">
        <v>4523</v>
      </c>
      <c r="J40" s="221"/>
      <c r="K40" s="23" t="s">
        <v>82</v>
      </c>
      <c r="L40" s="23"/>
      <c r="M40" s="30"/>
      <c r="N40" s="30"/>
      <c r="O40" s="30"/>
      <c r="P40" s="30"/>
      <c r="Q40" s="30"/>
    </row>
    <row r="41" spans="2:17" s="34" customFormat="1" ht="50.1" customHeight="1" x14ac:dyDescent="0.3">
      <c r="B41" s="242"/>
      <c r="C41" s="221"/>
      <c r="D41" s="221"/>
      <c r="E41" s="221"/>
      <c r="F41" s="23">
        <v>20</v>
      </c>
      <c r="G41" s="21">
        <v>24</v>
      </c>
      <c r="H41" s="21">
        <v>24</v>
      </c>
      <c r="I41" s="21">
        <v>29</v>
      </c>
      <c r="J41" s="221"/>
      <c r="K41" s="23" t="s">
        <v>73</v>
      </c>
      <c r="L41" s="23"/>
      <c r="M41" s="30"/>
      <c r="N41" s="30"/>
      <c r="O41" s="30"/>
      <c r="P41" s="30"/>
      <c r="Q41" s="30"/>
    </row>
    <row r="42" spans="2:17" s="34" customFormat="1" ht="50.1" customHeight="1" x14ac:dyDescent="0.3">
      <c r="B42" s="242"/>
      <c r="C42" s="221"/>
      <c r="D42" s="221"/>
      <c r="E42" s="221"/>
      <c r="F42" s="23">
        <v>185</v>
      </c>
      <c r="G42" s="21">
        <v>185</v>
      </c>
      <c r="H42" s="21">
        <v>1290</v>
      </c>
      <c r="I42" s="21">
        <v>1290</v>
      </c>
      <c r="J42" s="221"/>
      <c r="K42" s="23" t="s">
        <v>75</v>
      </c>
      <c r="L42" s="23"/>
      <c r="M42" s="30"/>
      <c r="N42" s="30"/>
      <c r="O42" s="30"/>
      <c r="P42" s="30"/>
      <c r="Q42" s="30"/>
    </row>
    <row r="43" spans="2:17" s="34" customFormat="1" ht="50.1" customHeight="1" x14ac:dyDescent="0.3">
      <c r="B43" s="242"/>
      <c r="C43" s="221"/>
      <c r="D43" s="221"/>
      <c r="E43" s="221"/>
      <c r="F43" s="23">
        <v>215</v>
      </c>
      <c r="G43" s="21">
        <v>500</v>
      </c>
      <c r="H43" s="21">
        <v>750</v>
      </c>
      <c r="I43" s="21">
        <v>750</v>
      </c>
      <c r="J43" s="221"/>
      <c r="K43" s="23" t="s">
        <v>74</v>
      </c>
      <c r="L43" s="23"/>
      <c r="M43" s="30"/>
      <c r="N43" s="30"/>
      <c r="O43" s="30"/>
      <c r="P43" s="30"/>
      <c r="Q43" s="30"/>
    </row>
    <row r="44" spans="2:17" s="34" customFormat="1" ht="48" customHeight="1" x14ac:dyDescent="0.3">
      <c r="B44" s="242"/>
      <c r="C44" s="221"/>
      <c r="D44" s="221"/>
      <c r="E44" s="221"/>
      <c r="F44" s="23">
        <v>31</v>
      </c>
      <c r="G44" s="21">
        <v>80</v>
      </c>
      <c r="H44" s="21">
        <v>82</v>
      </c>
      <c r="I44" s="21">
        <v>82</v>
      </c>
      <c r="J44" s="221"/>
      <c r="K44" s="23" t="s">
        <v>79</v>
      </c>
      <c r="L44" s="23"/>
      <c r="M44" s="30"/>
      <c r="N44" s="30"/>
      <c r="O44" s="30"/>
      <c r="P44" s="30"/>
      <c r="Q44" s="30"/>
    </row>
    <row r="45" spans="2:17" s="34" customFormat="1" ht="48.95" customHeight="1" x14ac:dyDescent="0.3">
      <c r="B45" s="242"/>
      <c r="C45" s="221"/>
      <c r="D45" s="221"/>
      <c r="E45" s="221"/>
      <c r="F45" s="23">
        <v>150</v>
      </c>
      <c r="G45" s="21">
        <v>200</v>
      </c>
      <c r="H45" s="21">
        <v>200</v>
      </c>
      <c r="I45" s="21">
        <v>223</v>
      </c>
      <c r="J45" s="221"/>
      <c r="K45" s="23" t="s">
        <v>81</v>
      </c>
      <c r="L45" s="23"/>
      <c r="M45" s="30"/>
      <c r="N45" s="30"/>
      <c r="O45" s="30"/>
      <c r="P45" s="30"/>
      <c r="Q45" s="30"/>
    </row>
    <row r="46" spans="2:17" s="34" customFormat="1" ht="54" customHeight="1" x14ac:dyDescent="0.3">
      <c r="B46" s="242"/>
      <c r="C46" s="221"/>
      <c r="D46" s="221"/>
      <c r="E46" s="221"/>
      <c r="F46" s="23">
        <v>300</v>
      </c>
      <c r="G46" s="21">
        <v>630</v>
      </c>
      <c r="H46" s="21">
        <v>1000</v>
      </c>
      <c r="I46" s="21">
        <v>1000</v>
      </c>
      <c r="J46" s="221"/>
      <c r="K46" s="23" t="s">
        <v>80</v>
      </c>
      <c r="L46" s="23"/>
      <c r="M46" s="30"/>
      <c r="N46" s="30"/>
      <c r="O46" s="30"/>
      <c r="P46" s="30"/>
      <c r="Q46" s="30"/>
    </row>
    <row r="47" spans="2:17" s="34" customFormat="1" ht="48" customHeight="1" x14ac:dyDescent="0.3">
      <c r="B47" s="242"/>
      <c r="C47" s="221"/>
      <c r="D47" s="221"/>
      <c r="E47" s="221"/>
      <c r="F47" s="23">
        <v>49</v>
      </c>
      <c r="G47" s="21">
        <v>49</v>
      </c>
      <c r="H47" s="21">
        <v>49</v>
      </c>
      <c r="I47" s="21">
        <v>49</v>
      </c>
      <c r="J47" s="221"/>
      <c r="K47" s="23" t="s">
        <v>78</v>
      </c>
      <c r="L47" s="23"/>
      <c r="M47" s="30"/>
      <c r="N47" s="30"/>
      <c r="O47" s="30"/>
      <c r="P47" s="30"/>
      <c r="Q47" s="30"/>
    </row>
    <row r="48" spans="2:17" s="34" customFormat="1" ht="54" customHeight="1" x14ac:dyDescent="0.3">
      <c r="B48" s="242"/>
      <c r="C48" s="221"/>
      <c r="D48" s="221"/>
      <c r="E48" s="221"/>
      <c r="F48" s="23">
        <v>200</v>
      </c>
      <c r="G48" s="21">
        <v>500</v>
      </c>
      <c r="H48" s="21">
        <v>695</v>
      </c>
      <c r="I48" s="21">
        <v>694</v>
      </c>
      <c r="J48" s="221"/>
      <c r="K48" s="23" t="s">
        <v>77</v>
      </c>
      <c r="L48" s="23"/>
      <c r="M48" s="30"/>
      <c r="N48" s="30"/>
      <c r="O48" s="30"/>
      <c r="P48" s="30"/>
      <c r="Q48" s="30"/>
    </row>
    <row r="49" spans="1:18" s="34" customFormat="1" ht="59.1" customHeight="1" x14ac:dyDescent="0.3">
      <c r="B49" s="242"/>
      <c r="C49" s="221"/>
      <c r="D49" s="221"/>
      <c r="E49" s="221"/>
      <c r="F49" s="23">
        <v>100</v>
      </c>
      <c r="G49" s="21">
        <v>100</v>
      </c>
      <c r="H49" s="21">
        <v>139</v>
      </c>
      <c r="I49" s="21">
        <v>100</v>
      </c>
      <c r="J49" s="221"/>
      <c r="K49" s="23" t="s">
        <v>76</v>
      </c>
      <c r="L49" s="23"/>
      <c r="M49" s="30"/>
      <c r="N49" s="30"/>
      <c r="O49" s="30"/>
      <c r="P49" s="30"/>
      <c r="Q49" s="30"/>
    </row>
    <row r="50" spans="1:18" s="34" customFormat="1" ht="59.1" customHeight="1" x14ac:dyDescent="0.3">
      <c r="B50" s="118"/>
      <c r="C50" s="119"/>
      <c r="D50" s="119"/>
      <c r="E50" s="221"/>
      <c r="F50" s="23"/>
      <c r="G50" s="21"/>
      <c r="H50" s="21"/>
      <c r="I50" s="21"/>
      <c r="J50" s="119"/>
      <c r="K50" s="23" t="s">
        <v>145</v>
      </c>
      <c r="L50" s="120"/>
      <c r="M50" s="30"/>
      <c r="N50" s="30"/>
      <c r="O50" s="30"/>
      <c r="P50" s="30"/>
      <c r="Q50" s="30"/>
    </row>
    <row r="51" spans="1:18" s="34" customFormat="1" ht="80.25" customHeight="1" x14ac:dyDescent="0.3">
      <c r="B51" s="118"/>
      <c r="C51" s="119"/>
      <c r="D51" s="119"/>
      <c r="E51" s="221"/>
      <c r="F51" s="120"/>
      <c r="G51" s="121">
        <v>115</v>
      </c>
      <c r="H51" s="121">
        <v>442</v>
      </c>
      <c r="I51" s="121">
        <v>462</v>
      </c>
      <c r="J51" s="119"/>
      <c r="K51" s="120" t="s">
        <v>137</v>
      </c>
      <c r="L51" s="120"/>
      <c r="M51" s="124"/>
      <c r="N51" s="120"/>
      <c r="O51" s="124"/>
      <c r="P51" s="124"/>
      <c r="Q51" s="124"/>
    </row>
    <row r="52" spans="1:18" s="24" customFormat="1" ht="47.45" customHeight="1" x14ac:dyDescent="0.3">
      <c r="B52" s="185" t="s">
        <v>148</v>
      </c>
      <c r="C52" s="185"/>
      <c r="D52" s="185"/>
      <c r="E52" s="185"/>
      <c r="F52" s="185"/>
      <c r="G52" s="185"/>
      <c r="H52" s="185"/>
      <c r="I52" s="185"/>
      <c r="J52" s="185"/>
      <c r="K52" s="185"/>
      <c r="L52" s="185"/>
      <c r="M52" s="185"/>
      <c r="N52" s="185"/>
      <c r="O52" s="185"/>
      <c r="P52" s="185"/>
      <c r="Q52" s="185"/>
    </row>
    <row r="53" spans="1:18" ht="151.5" customHeight="1" x14ac:dyDescent="0.3">
      <c r="B53" s="169">
        <v>9</v>
      </c>
      <c r="C53" s="167" t="s">
        <v>152</v>
      </c>
      <c r="D53" s="38" t="s">
        <v>149</v>
      </c>
      <c r="E53" s="138">
        <f>SUM(F53:H53)</f>
        <v>1748</v>
      </c>
      <c r="F53" s="47">
        <v>0</v>
      </c>
      <c r="G53" s="46">
        <v>896</v>
      </c>
      <c r="H53" s="46">
        <v>852</v>
      </c>
      <c r="I53" s="38"/>
      <c r="J53" s="46" t="s">
        <v>113</v>
      </c>
      <c r="K53" s="46" t="s">
        <v>8</v>
      </c>
      <c r="L53" s="38" t="s">
        <v>67</v>
      </c>
      <c r="M53" s="48">
        <f>SUM(N53:P53)</f>
        <v>3382729.5999999996</v>
      </c>
      <c r="N53" s="50"/>
      <c r="O53" s="49">
        <v>1733939.2</v>
      </c>
      <c r="P53" s="51">
        <v>1648790.4</v>
      </c>
      <c r="Q53" s="39"/>
    </row>
    <row r="54" spans="1:18" ht="190.5" customHeight="1" x14ac:dyDescent="0.3">
      <c r="B54" s="170"/>
      <c r="C54" s="168"/>
      <c r="D54" s="19" t="s">
        <v>151</v>
      </c>
      <c r="E54" s="28">
        <f>SUM(F54:H54)</f>
        <v>2931</v>
      </c>
      <c r="F54" s="28">
        <v>0</v>
      </c>
      <c r="G54" s="28">
        <v>1687</v>
      </c>
      <c r="H54" s="19">
        <v>1244</v>
      </c>
      <c r="I54" s="19"/>
      <c r="J54" s="23" t="s">
        <v>114</v>
      </c>
      <c r="K54" s="23" t="s">
        <v>8</v>
      </c>
      <c r="L54" s="19" t="s">
        <v>67</v>
      </c>
      <c r="M54" s="22">
        <f>SUM(N54:P54)</f>
        <v>5672071.1999999993</v>
      </c>
      <c r="N54" s="26"/>
      <c r="O54" s="25">
        <v>3264682.4</v>
      </c>
      <c r="P54" s="27">
        <v>2407388.7999999998</v>
      </c>
      <c r="Q54" s="40"/>
    </row>
    <row r="55" spans="1:18" s="29" customFormat="1" ht="46.5" customHeight="1" thickBot="1" x14ac:dyDescent="0.35">
      <c r="B55" s="204" t="s">
        <v>150</v>
      </c>
      <c r="C55" s="205"/>
      <c r="D55" s="52"/>
      <c r="E55" s="54">
        <f>SUM(E53:E54)</f>
        <v>4679</v>
      </c>
      <c r="F55" s="53"/>
      <c r="G55" s="54">
        <f>SUM(G53:G54)</f>
        <v>2583</v>
      </c>
      <c r="H55" s="52">
        <f>SUM(H53:H54)</f>
        <v>2096</v>
      </c>
      <c r="I55" s="52"/>
      <c r="J55" s="55"/>
      <c r="K55" s="55" t="s">
        <v>83</v>
      </c>
      <c r="L55" s="52" t="s">
        <v>67</v>
      </c>
      <c r="M55" s="56">
        <f>SUM(M53:M54)</f>
        <v>9054800.7999999989</v>
      </c>
      <c r="N55" s="58"/>
      <c r="O55" s="57">
        <f>SUM(O53:O54)</f>
        <v>4998621.5999999996</v>
      </c>
      <c r="P55" s="59">
        <f>SUM(P53:P54)</f>
        <v>4056179.1999999997</v>
      </c>
      <c r="Q55" s="60"/>
    </row>
    <row r="56" spans="1:18" ht="127.5" customHeight="1" x14ac:dyDescent="0.3">
      <c r="A56" s="71"/>
      <c r="B56" s="169">
        <v>10</v>
      </c>
      <c r="C56" s="167" t="s">
        <v>115</v>
      </c>
      <c r="D56" s="19" t="s">
        <v>153</v>
      </c>
      <c r="E56" s="19">
        <f>SUM(G56:I56)</f>
        <v>9000</v>
      </c>
      <c r="F56" s="19"/>
      <c r="G56" s="19">
        <v>2000</v>
      </c>
      <c r="H56" s="19">
        <v>3000</v>
      </c>
      <c r="I56" s="19">
        <v>4000</v>
      </c>
      <c r="J56" s="19" t="s">
        <v>119</v>
      </c>
      <c r="K56" s="19" t="s">
        <v>13</v>
      </c>
      <c r="L56" s="19" t="s">
        <v>91</v>
      </c>
      <c r="M56" s="22">
        <f>SUM(O56:Q56)</f>
        <v>18000000</v>
      </c>
      <c r="N56" s="94"/>
      <c r="O56" s="22">
        <v>4000000</v>
      </c>
      <c r="P56" s="22">
        <v>6000000</v>
      </c>
      <c r="Q56" s="22">
        <v>8000000</v>
      </c>
    </row>
    <row r="57" spans="1:18" ht="135.75" customHeight="1" x14ac:dyDescent="0.3">
      <c r="A57" s="72"/>
      <c r="B57" s="172"/>
      <c r="C57" s="171"/>
      <c r="D57" s="19" t="s">
        <v>154</v>
      </c>
      <c r="E57" s="19">
        <f>SUM(G57:I57)</f>
        <v>9000</v>
      </c>
      <c r="F57" s="19"/>
      <c r="G57" s="19">
        <v>2000</v>
      </c>
      <c r="H57" s="19">
        <v>3000</v>
      </c>
      <c r="I57" s="19">
        <v>4000</v>
      </c>
      <c r="J57" s="19" t="s">
        <v>116</v>
      </c>
      <c r="K57" s="19" t="s">
        <v>14</v>
      </c>
      <c r="L57" s="19" t="s">
        <v>67</v>
      </c>
      <c r="M57" s="22">
        <f>SUM(O57:Q57)</f>
        <v>1237266</v>
      </c>
      <c r="N57" s="19"/>
      <c r="O57" s="22">
        <v>274948</v>
      </c>
      <c r="P57" s="22">
        <v>412422</v>
      </c>
      <c r="Q57" s="22">
        <v>549896</v>
      </c>
    </row>
    <row r="58" spans="1:18" ht="262.5" customHeight="1" x14ac:dyDescent="0.3">
      <c r="A58" s="72"/>
      <c r="B58" s="172"/>
      <c r="C58" s="171"/>
      <c r="D58" s="19" t="s">
        <v>155</v>
      </c>
      <c r="E58" s="23">
        <f>SUM(F58:I58)</f>
        <v>14744</v>
      </c>
      <c r="F58" s="23">
        <v>1625</v>
      </c>
      <c r="G58" s="23">
        <v>3634</v>
      </c>
      <c r="H58" s="23">
        <v>5115</v>
      </c>
      <c r="I58" s="23">
        <v>4370</v>
      </c>
      <c r="J58" s="23" t="s">
        <v>128</v>
      </c>
      <c r="K58" s="23" t="s">
        <v>9</v>
      </c>
      <c r="L58" s="23" t="s">
        <v>92</v>
      </c>
      <c r="M58" s="30">
        <f>SUM(N58:Q58)</f>
        <v>29488000</v>
      </c>
      <c r="N58" s="30">
        <v>3250000</v>
      </c>
      <c r="O58" s="30">
        <v>7268000</v>
      </c>
      <c r="P58" s="30">
        <v>10230000</v>
      </c>
      <c r="Q58" s="30">
        <v>8740000</v>
      </c>
      <c r="R58" s="35"/>
    </row>
    <row r="59" spans="1:18" ht="258" customHeight="1" thickBot="1" x14ac:dyDescent="0.35">
      <c r="A59" s="73"/>
      <c r="B59" s="170"/>
      <c r="C59" s="168"/>
      <c r="D59" s="19" t="s">
        <v>156</v>
      </c>
      <c r="E59" s="23">
        <f>SUM(F59:I59)</f>
        <v>14744</v>
      </c>
      <c r="F59" s="23">
        <v>1625</v>
      </c>
      <c r="G59" s="23">
        <v>3634</v>
      </c>
      <c r="H59" s="23">
        <v>5115</v>
      </c>
      <c r="I59" s="23">
        <v>4370</v>
      </c>
      <c r="J59" s="23" t="s">
        <v>127</v>
      </c>
      <c r="K59" s="23" t="s">
        <v>33</v>
      </c>
      <c r="L59" s="23" t="s">
        <v>67</v>
      </c>
      <c r="M59" s="30" t="s">
        <v>144</v>
      </c>
      <c r="N59" s="31" t="s">
        <v>144</v>
      </c>
      <c r="O59" s="30" t="s">
        <v>144</v>
      </c>
      <c r="P59" s="30" t="s">
        <v>144</v>
      </c>
      <c r="Q59" s="30" t="s">
        <v>144</v>
      </c>
    </row>
    <row r="60" spans="1:18" s="32" customFormat="1" ht="46.5" customHeight="1" x14ac:dyDescent="0.2">
      <c r="B60" s="188" t="s">
        <v>157</v>
      </c>
      <c r="C60" s="189"/>
      <c r="D60" s="194"/>
      <c r="E60" s="236">
        <f>SUM(F60:I60)</f>
        <v>23744</v>
      </c>
      <c r="F60" s="236">
        <f>SUM(F56:F58)</f>
        <v>1625</v>
      </c>
      <c r="G60" s="236">
        <f>G56+G58</f>
        <v>5634</v>
      </c>
      <c r="H60" s="236">
        <f>H56+H58</f>
        <v>8115</v>
      </c>
      <c r="I60" s="236">
        <f>I56+I58</f>
        <v>8370</v>
      </c>
      <c r="J60" s="236"/>
      <c r="K60" s="102" t="s">
        <v>83</v>
      </c>
      <c r="L60" s="93"/>
      <c r="M60" s="137">
        <f>SUM(M61:M62)</f>
        <v>48725266</v>
      </c>
      <c r="N60" s="137">
        <f>N56+N58</f>
        <v>3250000</v>
      </c>
      <c r="O60" s="137">
        <f>SUM(O61:O62)</f>
        <v>11542948</v>
      </c>
      <c r="P60" s="137">
        <f>SUM(P56:P59)</f>
        <v>16642422</v>
      </c>
      <c r="Q60" s="137">
        <f>SUM(Q61:Q62)</f>
        <v>17289896</v>
      </c>
    </row>
    <row r="61" spans="1:18" s="32" customFormat="1" ht="46.5" customHeight="1" x14ac:dyDescent="0.2">
      <c r="B61" s="190"/>
      <c r="C61" s="191"/>
      <c r="D61" s="195"/>
      <c r="E61" s="165"/>
      <c r="F61" s="165"/>
      <c r="G61" s="165"/>
      <c r="H61" s="165"/>
      <c r="I61" s="165"/>
      <c r="J61" s="165"/>
      <c r="K61" s="95"/>
      <c r="L61" s="93" t="s">
        <v>67</v>
      </c>
      <c r="M61" s="91">
        <f>SUM(O61:Q61)</f>
        <v>1237266</v>
      </c>
      <c r="N61" s="90"/>
      <c r="O61" s="91">
        <v>274948</v>
      </c>
      <c r="P61" s="91">
        <v>412422</v>
      </c>
      <c r="Q61" s="91">
        <v>549896</v>
      </c>
    </row>
    <row r="62" spans="1:18" s="32" customFormat="1" ht="46.5" customHeight="1" x14ac:dyDescent="0.2">
      <c r="B62" s="233"/>
      <c r="C62" s="234"/>
      <c r="D62" s="235"/>
      <c r="E62" s="237"/>
      <c r="F62" s="237"/>
      <c r="G62" s="237"/>
      <c r="H62" s="237"/>
      <c r="I62" s="237"/>
      <c r="J62" s="237"/>
      <c r="K62" s="97"/>
      <c r="L62" s="93" t="s">
        <v>93</v>
      </c>
      <c r="M62" s="137">
        <f>SUM(M56)+M58</f>
        <v>47488000</v>
      </c>
      <c r="N62" s="137">
        <f>SUM(N56)+N58</f>
        <v>3250000</v>
      </c>
      <c r="O62" s="137">
        <f>SUM(O56)+O58</f>
        <v>11268000</v>
      </c>
      <c r="P62" s="137">
        <f>SUM(P56)+P58</f>
        <v>16230000</v>
      </c>
      <c r="Q62" s="137">
        <f>SUM(Q56)+Q58</f>
        <v>16740000</v>
      </c>
    </row>
    <row r="63" spans="1:18" ht="260.25" customHeight="1" x14ac:dyDescent="0.3">
      <c r="B63" s="169" t="s">
        <v>158</v>
      </c>
      <c r="C63" s="167" t="s">
        <v>160</v>
      </c>
      <c r="D63" s="19" t="s">
        <v>159</v>
      </c>
      <c r="E63" s="19">
        <f>SUM(F63:I63)</f>
        <v>14743</v>
      </c>
      <c r="F63" s="19">
        <v>1625</v>
      </c>
      <c r="G63" s="19">
        <v>3634</v>
      </c>
      <c r="H63" s="19">
        <v>5114</v>
      </c>
      <c r="I63" s="19">
        <v>4370</v>
      </c>
      <c r="J63" s="19" t="s">
        <v>117</v>
      </c>
      <c r="K63" s="23" t="s">
        <v>9</v>
      </c>
      <c r="L63" s="19" t="s">
        <v>92</v>
      </c>
      <c r="M63" s="22">
        <f>SUM(N63:Q63)</f>
        <v>29486000</v>
      </c>
      <c r="N63" s="94">
        <v>3250000</v>
      </c>
      <c r="O63" s="22">
        <v>7268000</v>
      </c>
      <c r="P63" s="22">
        <v>10228000</v>
      </c>
      <c r="Q63" s="94">
        <v>8740000</v>
      </c>
    </row>
    <row r="64" spans="1:18" ht="271.5" customHeight="1" x14ac:dyDescent="0.3">
      <c r="B64" s="170"/>
      <c r="C64" s="168"/>
      <c r="D64" s="19" t="s">
        <v>161</v>
      </c>
      <c r="E64" s="19">
        <f>SUM(F64:I64)</f>
        <v>14743</v>
      </c>
      <c r="F64" s="19">
        <v>1625</v>
      </c>
      <c r="G64" s="19">
        <v>3634</v>
      </c>
      <c r="H64" s="19">
        <v>5114</v>
      </c>
      <c r="I64" s="19">
        <v>4370</v>
      </c>
      <c r="J64" s="19" t="s">
        <v>118</v>
      </c>
      <c r="K64" s="23" t="s">
        <v>33</v>
      </c>
      <c r="L64" s="19" t="s">
        <v>67</v>
      </c>
      <c r="M64" s="37"/>
      <c r="N64" s="37"/>
      <c r="O64" s="37"/>
      <c r="P64" s="37"/>
      <c r="Q64" s="103"/>
    </row>
    <row r="65" spans="2:17" ht="31.5" customHeight="1" x14ac:dyDescent="0.3">
      <c r="B65" s="188" t="s">
        <v>162</v>
      </c>
      <c r="C65" s="189"/>
      <c r="D65" s="194"/>
      <c r="E65" s="194">
        <f>SUM(E63)</f>
        <v>14743</v>
      </c>
      <c r="F65" s="194">
        <f>SUM(F63)</f>
        <v>1625</v>
      </c>
      <c r="G65" s="194">
        <f>SUM(G63)</f>
        <v>3634</v>
      </c>
      <c r="H65" s="194">
        <f>SUM(H63)</f>
        <v>5114</v>
      </c>
      <c r="I65" s="194">
        <f>SUM(I63)</f>
        <v>4370</v>
      </c>
      <c r="J65" s="194"/>
      <c r="K65" s="102" t="s">
        <v>83</v>
      </c>
      <c r="L65" s="52"/>
      <c r="M65" s="91">
        <v>29486000</v>
      </c>
      <c r="N65" s="101">
        <v>3250000</v>
      </c>
      <c r="O65" s="91">
        <v>7268000</v>
      </c>
      <c r="P65" s="91">
        <v>10228000</v>
      </c>
      <c r="Q65" s="101">
        <v>8740000</v>
      </c>
    </row>
    <row r="66" spans="2:17" ht="47.25" customHeight="1" x14ac:dyDescent="0.3">
      <c r="B66" s="190"/>
      <c r="C66" s="191"/>
      <c r="D66" s="195"/>
      <c r="E66" s="195"/>
      <c r="F66" s="195"/>
      <c r="G66" s="195"/>
      <c r="H66" s="195"/>
      <c r="I66" s="195"/>
      <c r="J66" s="195"/>
      <c r="K66" s="95"/>
      <c r="L66" s="52" t="s">
        <v>67</v>
      </c>
      <c r="M66" s="56"/>
      <c r="N66" s="56"/>
      <c r="O66" s="56"/>
      <c r="P66" s="56"/>
      <c r="Q66" s="74"/>
    </row>
    <row r="67" spans="2:17" s="32" customFormat="1" ht="52.5" customHeight="1" thickBot="1" x14ac:dyDescent="0.25">
      <c r="B67" s="192"/>
      <c r="C67" s="193"/>
      <c r="D67" s="196"/>
      <c r="E67" s="196"/>
      <c r="F67" s="196"/>
      <c r="G67" s="196"/>
      <c r="H67" s="196"/>
      <c r="I67" s="196"/>
      <c r="J67" s="196"/>
      <c r="K67" s="96"/>
      <c r="L67" s="52" t="s">
        <v>93</v>
      </c>
      <c r="M67" s="56">
        <f>SUM(M63:M64)</f>
        <v>29486000</v>
      </c>
      <c r="N67" s="56">
        <f t="shared" ref="N67:Q67" si="3">SUM(N63:N64)</f>
        <v>3250000</v>
      </c>
      <c r="O67" s="56">
        <f t="shared" si="3"/>
        <v>7268000</v>
      </c>
      <c r="P67" s="56">
        <f t="shared" si="3"/>
        <v>10228000</v>
      </c>
      <c r="Q67" s="74">
        <f t="shared" si="3"/>
        <v>8740000</v>
      </c>
    </row>
    <row r="68" spans="2:17" ht="23.25" customHeight="1" x14ac:dyDescent="0.3">
      <c r="B68" s="197" t="s">
        <v>163</v>
      </c>
      <c r="C68" s="187" t="s">
        <v>167</v>
      </c>
      <c r="D68" s="238" t="s">
        <v>168</v>
      </c>
      <c r="E68" s="66">
        <v>70</v>
      </c>
      <c r="F68" s="66"/>
      <c r="G68" s="66">
        <v>10</v>
      </c>
      <c r="H68" s="66">
        <v>30</v>
      </c>
      <c r="I68" s="66">
        <v>30</v>
      </c>
      <c r="J68" s="186" t="s">
        <v>169</v>
      </c>
      <c r="K68" s="67" t="s">
        <v>34</v>
      </c>
      <c r="L68" s="232" t="s">
        <v>85</v>
      </c>
      <c r="M68" s="88">
        <f t="shared" ref="M68:M92" si="4">SUM(N68:Q68)</f>
        <v>116577.34725000002</v>
      </c>
      <c r="N68" s="66"/>
      <c r="O68" s="68">
        <f>[1]АТО!G9</f>
        <v>16653.906750000002</v>
      </c>
      <c r="P68" s="68">
        <f>[1]АТО!I9</f>
        <v>49961.720250000006</v>
      </c>
      <c r="Q68" s="85">
        <f>[1]АТО!K9</f>
        <v>49961.720250000006</v>
      </c>
    </row>
    <row r="69" spans="2:17" ht="28.5" customHeight="1" x14ac:dyDescent="0.3">
      <c r="B69" s="197"/>
      <c r="C69" s="187"/>
      <c r="D69" s="239"/>
      <c r="E69" s="17">
        <v>50</v>
      </c>
      <c r="F69" s="17"/>
      <c r="G69" s="17">
        <v>5</v>
      </c>
      <c r="H69" s="17">
        <v>22</v>
      </c>
      <c r="I69" s="17">
        <v>23</v>
      </c>
      <c r="J69" s="187"/>
      <c r="K69" s="61" t="s">
        <v>35</v>
      </c>
      <c r="L69" s="224"/>
      <c r="M69" s="89">
        <f t="shared" si="4"/>
        <v>83010.513750000013</v>
      </c>
      <c r="N69" s="17"/>
      <c r="O69" s="62">
        <f>[1]АТО!G10</f>
        <v>8301.0513750000009</v>
      </c>
      <c r="P69" s="62">
        <f>[1]АТО!I10</f>
        <v>36524.626050000006</v>
      </c>
      <c r="Q69" s="86">
        <f>[1]АТО!K10</f>
        <v>38184.836325000004</v>
      </c>
    </row>
    <row r="70" spans="2:17" ht="33.75" customHeight="1" x14ac:dyDescent="0.3">
      <c r="B70" s="197"/>
      <c r="C70" s="187"/>
      <c r="D70" s="239"/>
      <c r="E70" s="17">
        <v>49</v>
      </c>
      <c r="F70" s="17"/>
      <c r="G70" s="17">
        <v>5</v>
      </c>
      <c r="H70" s="17">
        <v>21</v>
      </c>
      <c r="I70" s="17">
        <v>23</v>
      </c>
      <c r="J70" s="187"/>
      <c r="K70" s="61" t="s">
        <v>36</v>
      </c>
      <c r="L70" s="224"/>
      <c r="M70" s="89">
        <f t="shared" si="4"/>
        <v>82048.362375000012</v>
      </c>
      <c r="N70" s="17"/>
      <c r="O70" s="62">
        <f>[1]АТО!G11</f>
        <v>8372.2818750000006</v>
      </c>
      <c r="P70" s="62">
        <f>[1]АТО!I11</f>
        <v>35163.583875000004</v>
      </c>
      <c r="Q70" s="86">
        <f>[1]АТО!K11</f>
        <v>38512.496625000007</v>
      </c>
    </row>
    <row r="71" spans="2:17" ht="30" customHeight="1" x14ac:dyDescent="0.3">
      <c r="B71" s="197"/>
      <c r="C71" s="187"/>
      <c r="D71" s="239"/>
      <c r="E71" s="17">
        <v>35</v>
      </c>
      <c r="F71" s="17"/>
      <c r="G71" s="17">
        <v>5</v>
      </c>
      <c r="H71" s="17">
        <v>15</v>
      </c>
      <c r="I71" s="17">
        <v>15</v>
      </c>
      <c r="J71" s="187"/>
      <c r="K71" s="61" t="s">
        <v>37</v>
      </c>
      <c r="L71" s="224"/>
      <c r="M71" s="89">
        <f t="shared" si="4"/>
        <v>63493.896375000011</v>
      </c>
      <c r="N71" s="17"/>
      <c r="O71" s="62">
        <f>[1]АТО!G12</f>
        <v>9070.5566249999993</v>
      </c>
      <c r="P71" s="62">
        <f>[1]АТО!I12</f>
        <v>27211.669875000003</v>
      </c>
      <c r="Q71" s="86">
        <f>[1]АТО!K12</f>
        <v>27211.669875000003</v>
      </c>
    </row>
    <row r="72" spans="2:17" ht="28.5" customHeight="1" x14ac:dyDescent="0.3">
      <c r="B72" s="197"/>
      <c r="C72" s="187"/>
      <c r="D72" s="239"/>
      <c r="E72" s="17">
        <v>99</v>
      </c>
      <c r="F72" s="17"/>
      <c r="G72" s="17">
        <v>9</v>
      </c>
      <c r="H72" s="17">
        <v>45</v>
      </c>
      <c r="I72" s="17">
        <v>45</v>
      </c>
      <c r="J72" s="187"/>
      <c r="K72" s="61" t="s">
        <v>38</v>
      </c>
      <c r="L72" s="224"/>
      <c r="M72" s="89">
        <f t="shared" si="4"/>
        <v>150299.91652500001</v>
      </c>
      <c r="N72" s="17"/>
      <c r="O72" s="62">
        <f>[1]АТО!G13</f>
        <v>13663.628775000001</v>
      </c>
      <c r="P72" s="62">
        <f>[1]АТО!I13</f>
        <v>68318.143874999994</v>
      </c>
      <c r="Q72" s="86">
        <f>[1]АТО!K13</f>
        <v>68318.143874999994</v>
      </c>
    </row>
    <row r="73" spans="2:17" ht="30" customHeight="1" x14ac:dyDescent="0.3">
      <c r="B73" s="197"/>
      <c r="C73" s="187"/>
      <c r="D73" s="239"/>
      <c r="E73" s="17">
        <v>21</v>
      </c>
      <c r="F73" s="17"/>
      <c r="G73" s="17">
        <v>2</v>
      </c>
      <c r="H73" s="17">
        <v>9</v>
      </c>
      <c r="I73" s="17">
        <v>10</v>
      </c>
      <c r="J73" s="187"/>
      <c r="K73" s="61" t="s">
        <v>39</v>
      </c>
      <c r="L73" s="224"/>
      <c r="M73" s="89">
        <f t="shared" si="4"/>
        <v>31485.176099999997</v>
      </c>
      <c r="N73" s="17"/>
      <c r="O73" s="62">
        <f>[1]АТО!G14</f>
        <v>2998.5882000000001</v>
      </c>
      <c r="P73" s="62">
        <f>[1]АТО!I14</f>
        <v>13493.6469</v>
      </c>
      <c r="Q73" s="86">
        <f>[1]АТО!K14</f>
        <v>14992.941000000001</v>
      </c>
    </row>
    <row r="74" spans="2:17" ht="24.75" customHeight="1" x14ac:dyDescent="0.3">
      <c r="B74" s="197"/>
      <c r="C74" s="187"/>
      <c r="D74" s="239"/>
      <c r="E74" s="17">
        <v>56</v>
      </c>
      <c r="F74" s="17"/>
      <c r="G74" s="17">
        <v>3</v>
      </c>
      <c r="H74" s="17">
        <v>25</v>
      </c>
      <c r="I74" s="17">
        <v>28</v>
      </c>
      <c r="J74" s="187"/>
      <c r="K74" s="61" t="s">
        <v>40</v>
      </c>
      <c r="L74" s="224"/>
      <c r="M74" s="89">
        <f t="shared" si="4"/>
        <v>93672.856200000009</v>
      </c>
      <c r="N74" s="17"/>
      <c r="O74" s="62">
        <f>[1]АТО!G15</f>
        <v>5018.1887250000009</v>
      </c>
      <c r="P74" s="62">
        <f>[1]АТО!I15</f>
        <v>41818.239375000005</v>
      </c>
      <c r="Q74" s="86">
        <f>[1]АТО!K15</f>
        <v>46836.428100000012</v>
      </c>
    </row>
    <row r="75" spans="2:17" ht="27.75" customHeight="1" x14ac:dyDescent="0.3">
      <c r="B75" s="197"/>
      <c r="C75" s="187"/>
      <c r="D75" s="239"/>
      <c r="E75" s="17">
        <v>53</v>
      </c>
      <c r="F75" s="17"/>
      <c r="G75" s="17">
        <v>3</v>
      </c>
      <c r="H75" s="17">
        <v>22</v>
      </c>
      <c r="I75" s="17">
        <v>28</v>
      </c>
      <c r="J75" s="187"/>
      <c r="K75" s="61" t="s">
        <v>41</v>
      </c>
      <c r="L75" s="224"/>
      <c r="M75" s="89">
        <f t="shared" si="4"/>
        <v>82311.159750000021</v>
      </c>
      <c r="N75" s="17"/>
      <c r="O75" s="62">
        <f>[1]АТО!G16</f>
        <v>4659.1222500000013</v>
      </c>
      <c r="P75" s="62">
        <f>[1]АТО!I16</f>
        <v>34166.89650000001</v>
      </c>
      <c r="Q75" s="86">
        <f>[1]АТО!K16</f>
        <v>43485.141000000011</v>
      </c>
    </row>
    <row r="76" spans="2:17" ht="24.75" customHeight="1" x14ac:dyDescent="0.3">
      <c r="B76" s="197"/>
      <c r="C76" s="187"/>
      <c r="D76" s="239"/>
      <c r="E76" s="17">
        <v>48</v>
      </c>
      <c r="F76" s="17"/>
      <c r="G76" s="17">
        <v>3</v>
      </c>
      <c r="H76" s="17">
        <v>22</v>
      </c>
      <c r="I76" s="17">
        <v>23</v>
      </c>
      <c r="J76" s="187"/>
      <c r="K76" s="61" t="s">
        <v>42</v>
      </c>
      <c r="L76" s="224"/>
      <c r="M76" s="89">
        <f t="shared" si="4"/>
        <v>82798.333200000008</v>
      </c>
      <c r="N76" s="17"/>
      <c r="O76" s="62">
        <f>[1]АТО!G17</f>
        <v>5174.8958250000005</v>
      </c>
      <c r="P76" s="62">
        <f>[1]АТО!I17</f>
        <v>37949.236050000007</v>
      </c>
      <c r="Q76" s="86">
        <f>[1]АТО!K17</f>
        <v>39674.201325000002</v>
      </c>
    </row>
    <row r="77" spans="2:17" ht="30" customHeight="1" x14ac:dyDescent="0.3">
      <c r="B77" s="197"/>
      <c r="C77" s="187"/>
      <c r="D77" s="239"/>
      <c r="E77" s="17">
        <v>20</v>
      </c>
      <c r="F77" s="17"/>
      <c r="G77" s="17">
        <v>5</v>
      </c>
      <c r="H77" s="17">
        <v>7</v>
      </c>
      <c r="I77" s="17">
        <v>8</v>
      </c>
      <c r="J77" s="187"/>
      <c r="K77" s="61" t="s">
        <v>43</v>
      </c>
      <c r="L77" s="224"/>
      <c r="M77" s="89">
        <f t="shared" si="4"/>
        <v>29357.7585</v>
      </c>
      <c r="N77" s="17"/>
      <c r="O77" s="62">
        <f>[1]АТО!G18</f>
        <v>7339.439625</v>
      </c>
      <c r="P77" s="62">
        <f>[1]АТО!I18</f>
        <v>10275.215474999999</v>
      </c>
      <c r="Q77" s="86">
        <f>[1]АТО!K18</f>
        <v>11743.1034</v>
      </c>
    </row>
    <row r="78" spans="2:17" ht="28.5" customHeight="1" x14ac:dyDescent="0.3">
      <c r="B78" s="197"/>
      <c r="C78" s="187"/>
      <c r="D78" s="239"/>
      <c r="E78" s="17">
        <v>11</v>
      </c>
      <c r="F78" s="17"/>
      <c r="G78" s="17">
        <v>2</v>
      </c>
      <c r="H78" s="17">
        <v>4</v>
      </c>
      <c r="I78" s="17">
        <v>5</v>
      </c>
      <c r="J78" s="187"/>
      <c r="K78" s="61" t="s">
        <v>44</v>
      </c>
      <c r="L78" s="224"/>
      <c r="M78" s="89">
        <f t="shared" si="4"/>
        <v>18224.323425000002</v>
      </c>
      <c r="N78" s="17"/>
      <c r="O78" s="62">
        <f>[1]АТО!G19</f>
        <v>3313.5133500000006</v>
      </c>
      <c r="P78" s="62">
        <f>[1]АТО!I19</f>
        <v>6627.0267000000013</v>
      </c>
      <c r="Q78" s="86">
        <f>[1]АТО!K19</f>
        <v>8283.7833750000027</v>
      </c>
    </row>
    <row r="79" spans="2:17" ht="26.25" customHeight="1" x14ac:dyDescent="0.3">
      <c r="B79" s="197"/>
      <c r="C79" s="187"/>
      <c r="D79" s="239"/>
      <c r="E79" s="17">
        <v>164</v>
      </c>
      <c r="F79" s="17"/>
      <c r="G79" s="17">
        <v>14</v>
      </c>
      <c r="H79" s="17">
        <v>75</v>
      </c>
      <c r="I79" s="17">
        <v>75</v>
      </c>
      <c r="J79" s="187"/>
      <c r="K79" s="61" t="s">
        <v>45</v>
      </c>
      <c r="L79" s="224"/>
      <c r="M79" s="89">
        <f t="shared" si="4"/>
        <v>281708.42520000006</v>
      </c>
      <c r="N79" s="17"/>
      <c r="O79" s="62">
        <f>[1]АТО!G20</f>
        <v>24048.280200000005</v>
      </c>
      <c r="P79" s="62">
        <f>[1]АТО!I20</f>
        <v>128830.07250000001</v>
      </c>
      <c r="Q79" s="86">
        <f>[1]АТО!K20</f>
        <v>128830.07250000001</v>
      </c>
    </row>
    <row r="80" spans="2:17" ht="24.75" customHeight="1" x14ac:dyDescent="0.3">
      <c r="B80" s="197"/>
      <c r="C80" s="187"/>
      <c r="D80" s="239"/>
      <c r="E80" s="17">
        <v>22</v>
      </c>
      <c r="F80" s="17"/>
      <c r="G80" s="17">
        <v>2</v>
      </c>
      <c r="H80" s="17">
        <v>10</v>
      </c>
      <c r="I80" s="17">
        <v>10</v>
      </c>
      <c r="J80" s="187"/>
      <c r="K80" s="61" t="s">
        <v>46</v>
      </c>
      <c r="L80" s="224"/>
      <c r="M80" s="89">
        <f t="shared" si="4"/>
        <v>37939.738649999999</v>
      </c>
      <c r="N80" s="17"/>
      <c r="O80" s="62">
        <f>[1]АТО!G21</f>
        <v>3449.0671500000003</v>
      </c>
      <c r="P80" s="62">
        <f>[1]АТО!I21</f>
        <v>17245.335749999998</v>
      </c>
      <c r="Q80" s="86">
        <f>[1]АТО!K21</f>
        <v>17245.335749999998</v>
      </c>
    </row>
    <row r="81" spans="2:17" ht="26.25" customHeight="1" x14ac:dyDescent="0.3">
      <c r="B81" s="197"/>
      <c r="C81" s="187"/>
      <c r="D81" s="239"/>
      <c r="E81" s="17">
        <v>12</v>
      </c>
      <c r="F81" s="17"/>
      <c r="G81" s="17">
        <v>2</v>
      </c>
      <c r="H81" s="17">
        <v>5</v>
      </c>
      <c r="I81" s="17">
        <v>5</v>
      </c>
      <c r="J81" s="187"/>
      <c r="K81" s="61" t="s">
        <v>47</v>
      </c>
      <c r="L81" s="224"/>
      <c r="M81" s="89">
        <f t="shared" si="4"/>
        <v>19855.178100000005</v>
      </c>
      <c r="N81" s="17"/>
      <c r="O81" s="62">
        <f>[1]АТО!G22</f>
        <v>3309.1963500000006</v>
      </c>
      <c r="P81" s="62">
        <f>[1]АТО!I22</f>
        <v>8272.9908750000013</v>
      </c>
      <c r="Q81" s="86">
        <f>[1]АТО!K22</f>
        <v>8272.9908750000013</v>
      </c>
    </row>
    <row r="82" spans="2:17" ht="24.75" customHeight="1" x14ac:dyDescent="0.3">
      <c r="B82" s="197"/>
      <c r="C82" s="187"/>
      <c r="D82" s="239"/>
      <c r="E82" s="17">
        <v>13</v>
      </c>
      <c r="F82" s="17"/>
      <c r="G82" s="17">
        <v>3</v>
      </c>
      <c r="H82" s="17">
        <v>5</v>
      </c>
      <c r="I82" s="17">
        <v>5</v>
      </c>
      <c r="J82" s="187"/>
      <c r="K82" s="61" t="s">
        <v>48</v>
      </c>
      <c r="L82" s="224"/>
      <c r="M82" s="89">
        <f t="shared" si="4"/>
        <v>19963.642725000005</v>
      </c>
      <c r="N82" s="17"/>
      <c r="O82" s="62">
        <f>[1]АТО!G23</f>
        <v>4606.9944750000004</v>
      </c>
      <c r="P82" s="62">
        <f>[1]АТО!I23</f>
        <v>7678.324125000001</v>
      </c>
      <c r="Q82" s="86">
        <f>[1]АТО!K23</f>
        <v>7678.324125000001</v>
      </c>
    </row>
    <row r="83" spans="2:17" ht="28.5" customHeight="1" x14ac:dyDescent="0.3">
      <c r="B83" s="197"/>
      <c r="C83" s="187"/>
      <c r="D83" s="239"/>
      <c r="E83" s="17">
        <v>25</v>
      </c>
      <c r="F83" s="17"/>
      <c r="G83" s="17">
        <v>5</v>
      </c>
      <c r="H83" s="17">
        <v>10</v>
      </c>
      <c r="I83" s="17">
        <v>10</v>
      </c>
      <c r="J83" s="187"/>
      <c r="K83" s="61" t="s">
        <v>49</v>
      </c>
      <c r="L83" s="224"/>
      <c r="M83" s="89">
        <f t="shared" si="4"/>
        <v>42409.128750000003</v>
      </c>
      <c r="N83" s="17"/>
      <c r="O83" s="62">
        <f>[1]АТО!G24</f>
        <v>8481.82575</v>
      </c>
      <c r="P83" s="62">
        <f>[1]АТО!I24</f>
        <v>16963.6515</v>
      </c>
      <c r="Q83" s="86">
        <f>[1]АТО!K24</f>
        <v>16963.6515</v>
      </c>
    </row>
    <row r="84" spans="2:17" ht="24" customHeight="1" x14ac:dyDescent="0.3">
      <c r="B84" s="197"/>
      <c r="C84" s="187"/>
      <c r="D84" s="239"/>
      <c r="E84" s="17">
        <v>26</v>
      </c>
      <c r="F84" s="17"/>
      <c r="G84" s="17">
        <v>6</v>
      </c>
      <c r="H84" s="17">
        <v>10</v>
      </c>
      <c r="I84" s="17">
        <v>10</v>
      </c>
      <c r="J84" s="187"/>
      <c r="K84" s="61" t="s">
        <v>50</v>
      </c>
      <c r="L84" s="224"/>
      <c r="M84" s="89">
        <f t="shared" si="4"/>
        <v>42127.228650000005</v>
      </c>
      <c r="N84" s="17"/>
      <c r="O84" s="62">
        <f>[1]АТО!G25</f>
        <v>9721.6681499999995</v>
      </c>
      <c r="P84" s="62">
        <f>[1]АТО!I25</f>
        <v>16202.780250000002</v>
      </c>
      <c r="Q84" s="86">
        <f>[1]АТО!K25</f>
        <v>16202.780250000002</v>
      </c>
    </row>
    <row r="85" spans="2:17" ht="27.75" customHeight="1" x14ac:dyDescent="0.3">
      <c r="B85" s="197"/>
      <c r="C85" s="187"/>
      <c r="D85" s="239"/>
      <c r="E85" s="17">
        <v>15</v>
      </c>
      <c r="F85" s="17"/>
      <c r="G85" s="17">
        <v>3</v>
      </c>
      <c r="H85" s="17">
        <v>5</v>
      </c>
      <c r="I85" s="17">
        <v>7</v>
      </c>
      <c r="J85" s="187"/>
      <c r="K85" s="61" t="s">
        <v>51</v>
      </c>
      <c r="L85" s="224"/>
      <c r="M85" s="89">
        <f t="shared" si="4"/>
        <v>24283.125000000004</v>
      </c>
      <c r="N85" s="17"/>
      <c r="O85" s="62">
        <f>[1]АТО!G26</f>
        <v>4856.6250000000009</v>
      </c>
      <c r="P85" s="62">
        <f>[1]АТО!I26</f>
        <v>8094.3750000000009</v>
      </c>
      <c r="Q85" s="86">
        <f>[1]АТО!K26</f>
        <v>11332.125000000002</v>
      </c>
    </row>
    <row r="86" spans="2:17" ht="31.5" customHeight="1" x14ac:dyDescent="0.3">
      <c r="B86" s="197"/>
      <c r="C86" s="187"/>
      <c r="D86" s="239"/>
      <c r="E86" s="17">
        <v>17</v>
      </c>
      <c r="F86" s="17"/>
      <c r="G86" s="17">
        <v>5</v>
      </c>
      <c r="H86" s="17">
        <v>6</v>
      </c>
      <c r="I86" s="17">
        <v>6</v>
      </c>
      <c r="J86" s="187"/>
      <c r="K86" s="61" t="s">
        <v>52</v>
      </c>
      <c r="L86" s="224"/>
      <c r="M86" s="89">
        <f t="shared" si="4"/>
        <v>30860.074500000006</v>
      </c>
      <c r="N86" s="17"/>
      <c r="O86" s="62">
        <f>[1]АТО!G27</f>
        <v>9076.4925000000021</v>
      </c>
      <c r="P86" s="62">
        <f>[1]АТО!I27</f>
        <v>10891.791000000001</v>
      </c>
      <c r="Q86" s="86">
        <f>[1]АТО!K27</f>
        <v>10891.791000000001</v>
      </c>
    </row>
    <row r="87" spans="2:17" ht="26.25" customHeight="1" x14ac:dyDescent="0.3">
      <c r="B87" s="197"/>
      <c r="C87" s="187"/>
      <c r="D87" s="239"/>
      <c r="E87" s="17">
        <v>9</v>
      </c>
      <c r="F87" s="17"/>
      <c r="G87" s="17">
        <v>2</v>
      </c>
      <c r="H87" s="17">
        <v>3</v>
      </c>
      <c r="I87" s="17">
        <v>4</v>
      </c>
      <c r="J87" s="187"/>
      <c r="K87" s="61" t="s">
        <v>53</v>
      </c>
      <c r="L87" s="224"/>
      <c r="M87" s="89">
        <f t="shared" si="4"/>
        <v>14142.492000000002</v>
      </c>
      <c r="N87" s="17"/>
      <c r="O87" s="62">
        <f>[1]АТО!G28</f>
        <v>3142.7760000000003</v>
      </c>
      <c r="P87" s="62">
        <f>[1]АТО!I28</f>
        <v>4714.1640000000007</v>
      </c>
      <c r="Q87" s="86">
        <f>[1]АТО!K28</f>
        <v>6285.5520000000006</v>
      </c>
    </row>
    <row r="88" spans="2:17" ht="27.75" customHeight="1" x14ac:dyDescent="0.3">
      <c r="B88" s="197"/>
      <c r="C88" s="187"/>
      <c r="D88" s="239"/>
      <c r="E88" s="17">
        <v>45</v>
      </c>
      <c r="F88" s="17"/>
      <c r="G88" s="17">
        <v>5</v>
      </c>
      <c r="H88" s="17">
        <v>20</v>
      </c>
      <c r="I88" s="17">
        <v>20</v>
      </c>
      <c r="J88" s="187"/>
      <c r="K88" s="61" t="s">
        <v>54</v>
      </c>
      <c r="L88" s="224"/>
      <c r="M88" s="89">
        <f t="shared" si="4"/>
        <v>74796.881625000009</v>
      </c>
      <c r="N88" s="17"/>
      <c r="O88" s="62">
        <f>[1]АТО!G29</f>
        <v>8310.7646250000016</v>
      </c>
      <c r="P88" s="62">
        <f>[1]АТО!I29</f>
        <v>33243.058500000006</v>
      </c>
      <c r="Q88" s="86">
        <f>[1]АТО!K29</f>
        <v>33243.058500000006</v>
      </c>
    </row>
    <row r="89" spans="2:17" ht="27.75" customHeight="1" x14ac:dyDescent="0.3">
      <c r="B89" s="197"/>
      <c r="C89" s="187"/>
      <c r="D89" s="239"/>
      <c r="E89" s="17">
        <v>14</v>
      </c>
      <c r="F89" s="17"/>
      <c r="G89" s="17">
        <v>2</v>
      </c>
      <c r="H89" s="17">
        <v>6</v>
      </c>
      <c r="I89" s="17">
        <v>6</v>
      </c>
      <c r="J89" s="187"/>
      <c r="K89" s="61" t="s">
        <v>55</v>
      </c>
      <c r="L89" s="224"/>
      <c r="M89" s="89">
        <f t="shared" si="4"/>
        <v>23815.593900000003</v>
      </c>
      <c r="N89" s="17"/>
      <c r="O89" s="62">
        <f>[1]АТО!G30</f>
        <v>3402.2277000000004</v>
      </c>
      <c r="P89" s="62">
        <f>[1]АТО!I30</f>
        <v>10206.683100000002</v>
      </c>
      <c r="Q89" s="86">
        <f>[1]АТО!K30</f>
        <v>10206.683100000002</v>
      </c>
    </row>
    <row r="90" spans="2:17" ht="32.25" customHeight="1" x14ac:dyDescent="0.3">
      <c r="B90" s="197"/>
      <c r="C90" s="187"/>
      <c r="D90" s="239"/>
      <c r="E90" s="17">
        <v>65</v>
      </c>
      <c r="F90" s="17"/>
      <c r="G90" s="17">
        <v>5</v>
      </c>
      <c r="H90" s="17">
        <v>30</v>
      </c>
      <c r="I90" s="17">
        <v>30</v>
      </c>
      <c r="J90" s="187"/>
      <c r="K90" s="61" t="s">
        <v>56</v>
      </c>
      <c r="L90" s="224"/>
      <c r="M90" s="89">
        <f t="shared" si="4"/>
        <v>103915.04662500002</v>
      </c>
      <c r="N90" s="17"/>
      <c r="O90" s="62">
        <f>[1]АТО!G31</f>
        <v>7993.4651250000006</v>
      </c>
      <c r="P90" s="62">
        <f>[1]АТО!I31</f>
        <v>47960.790750000007</v>
      </c>
      <c r="Q90" s="86">
        <f>[1]АТО!K31</f>
        <v>47960.790750000007</v>
      </c>
    </row>
    <row r="91" spans="2:17" ht="26.25" customHeight="1" x14ac:dyDescent="0.3">
      <c r="B91" s="197"/>
      <c r="C91" s="187"/>
      <c r="D91" s="239"/>
      <c r="E91" s="17">
        <v>37</v>
      </c>
      <c r="F91" s="17"/>
      <c r="G91" s="17">
        <v>5</v>
      </c>
      <c r="H91" s="17">
        <v>15</v>
      </c>
      <c r="I91" s="17">
        <v>17</v>
      </c>
      <c r="J91" s="187"/>
      <c r="K91" s="61" t="s">
        <v>57</v>
      </c>
      <c r="L91" s="224"/>
      <c r="M91" s="89">
        <f t="shared" si="4"/>
        <v>63983.444174999997</v>
      </c>
      <c r="N91" s="17"/>
      <c r="O91" s="62">
        <f>[1]АТО!G32</f>
        <v>8646.4113749999997</v>
      </c>
      <c r="P91" s="62">
        <f>[1]АТО!I32</f>
        <v>25939.234125000003</v>
      </c>
      <c r="Q91" s="86">
        <f>[1]АТО!K32</f>
        <v>29397.798675000002</v>
      </c>
    </row>
    <row r="92" spans="2:17" ht="28.5" customHeight="1" x14ac:dyDescent="0.3">
      <c r="B92" s="197"/>
      <c r="C92" s="187"/>
      <c r="D92" s="240"/>
      <c r="E92" s="17">
        <v>43</v>
      </c>
      <c r="F92" s="17"/>
      <c r="G92" s="17">
        <v>4</v>
      </c>
      <c r="H92" s="17">
        <v>20</v>
      </c>
      <c r="I92" s="17">
        <v>19</v>
      </c>
      <c r="J92" s="187"/>
      <c r="K92" s="61" t="s">
        <v>58</v>
      </c>
      <c r="L92" s="225"/>
      <c r="M92" s="89">
        <f t="shared" si="4"/>
        <v>86801.055600000007</v>
      </c>
      <c r="N92" s="17"/>
      <c r="O92" s="62">
        <f>[1]АТО!G33</f>
        <v>8074.5168000000003</v>
      </c>
      <c r="P92" s="62">
        <f>[1]АТО!I33</f>
        <v>40372.584000000003</v>
      </c>
      <c r="Q92" s="86">
        <f>[1]АТО!K33</f>
        <v>38353.954800000007</v>
      </c>
    </row>
    <row r="93" spans="2:17" s="29" customFormat="1" ht="32.25" customHeight="1" thickBot="1" x14ac:dyDescent="0.35">
      <c r="B93" s="183" t="s">
        <v>164</v>
      </c>
      <c r="C93" s="184"/>
      <c r="D93" s="69"/>
      <c r="E93" s="69">
        <f>SUM(E68:E92)</f>
        <v>1019</v>
      </c>
      <c r="F93" s="69"/>
      <c r="G93" s="69">
        <f>SUM(G68:G92)</f>
        <v>115</v>
      </c>
      <c r="H93" s="69">
        <f>SUM(H68:H92)</f>
        <v>442</v>
      </c>
      <c r="I93" s="69">
        <f>SUM(I68:I92)</f>
        <v>462</v>
      </c>
      <c r="J93" s="69"/>
      <c r="K93" s="69" t="s">
        <v>83</v>
      </c>
      <c r="L93" s="69"/>
      <c r="M93" s="70">
        <f>SUM(O93:Q93)</f>
        <v>1699880.6989500001</v>
      </c>
      <c r="N93" s="69"/>
      <c r="O93" s="70">
        <f>SUM(O68:O92)</f>
        <v>191685.48457500001</v>
      </c>
      <c r="P93" s="70">
        <f>SUM(P68:P92)</f>
        <v>738125.84039999999</v>
      </c>
      <c r="Q93" s="87">
        <f>SUM(Q68:Q92)</f>
        <v>770069.37397500011</v>
      </c>
    </row>
    <row r="94" spans="2:17" s="34" customFormat="1" ht="80.25" customHeight="1" x14ac:dyDescent="0.3">
      <c r="B94" s="173" t="s">
        <v>166</v>
      </c>
      <c r="C94" s="174"/>
      <c r="D94" s="177"/>
      <c r="E94" s="180"/>
      <c r="F94" s="180"/>
      <c r="G94" s="180"/>
      <c r="H94" s="161"/>
      <c r="I94" s="164"/>
      <c r="J94" s="164"/>
      <c r="K94" s="131"/>
      <c r="L94" s="125"/>
      <c r="M94" s="126">
        <f>SUM(M95:M97)</f>
        <v>88965947.5</v>
      </c>
      <c r="N94" s="127">
        <f>SUM(N95:N97)</f>
        <v>6500000</v>
      </c>
      <c r="O94" s="128">
        <f>SUM(O95:O97)</f>
        <v>24001255.100000001</v>
      </c>
      <c r="P94" s="128">
        <f>SUM(P95:P97)</f>
        <v>31664727</v>
      </c>
      <c r="Q94" s="129">
        <f>SUM(Q95:Q97)</f>
        <v>26799965.399999999</v>
      </c>
    </row>
    <row r="95" spans="2:17" s="34" customFormat="1" ht="48" customHeight="1" x14ac:dyDescent="0.3">
      <c r="B95" s="175" t="s">
        <v>165</v>
      </c>
      <c r="C95" s="176"/>
      <c r="D95" s="178"/>
      <c r="E95" s="181"/>
      <c r="F95" s="181"/>
      <c r="G95" s="181"/>
      <c r="H95" s="162"/>
      <c r="I95" s="165"/>
      <c r="J95" s="165"/>
      <c r="K95" s="122"/>
      <c r="L95" s="23" t="s">
        <v>67</v>
      </c>
      <c r="M95" s="30">
        <f>SUM(O95:Q95)</f>
        <v>10292066.800000001</v>
      </c>
      <c r="N95" s="23"/>
      <c r="O95" s="89">
        <v>5273569.5999999996</v>
      </c>
      <c r="P95" s="89">
        <v>4468601.2</v>
      </c>
      <c r="Q95" s="117">
        <v>549896</v>
      </c>
    </row>
    <row r="96" spans="2:17" s="34" customFormat="1" ht="48" customHeight="1" x14ac:dyDescent="0.3">
      <c r="B96" s="141"/>
      <c r="C96" s="142"/>
      <c r="D96" s="178"/>
      <c r="E96" s="181"/>
      <c r="F96" s="181"/>
      <c r="G96" s="181"/>
      <c r="H96" s="162"/>
      <c r="I96" s="165"/>
      <c r="J96" s="165"/>
      <c r="K96" s="122"/>
      <c r="L96" s="23" t="s">
        <v>85</v>
      </c>
      <c r="M96" s="30">
        <f>SUM(O96:Q96)</f>
        <v>1699880.7000000002</v>
      </c>
      <c r="N96" s="123"/>
      <c r="O96" s="25">
        <v>191685.5</v>
      </c>
      <c r="P96" s="25">
        <v>738125.8</v>
      </c>
      <c r="Q96" s="132">
        <v>770069.4</v>
      </c>
    </row>
    <row r="97" spans="2:17" s="34" customFormat="1" ht="60" customHeight="1" thickBot="1" x14ac:dyDescent="0.35">
      <c r="B97" s="143"/>
      <c r="C97" s="144"/>
      <c r="D97" s="179"/>
      <c r="E97" s="182"/>
      <c r="F97" s="182"/>
      <c r="G97" s="182"/>
      <c r="H97" s="163"/>
      <c r="I97" s="166"/>
      <c r="J97" s="166"/>
      <c r="K97" s="130"/>
      <c r="L97" s="133" t="s">
        <v>136</v>
      </c>
      <c r="M97" s="134">
        <v>76974000</v>
      </c>
      <c r="N97" s="135">
        <v>6500000</v>
      </c>
      <c r="O97" s="134">
        <v>18536000</v>
      </c>
      <c r="P97" s="134">
        <v>26458000</v>
      </c>
      <c r="Q97" s="136">
        <v>25480000</v>
      </c>
    </row>
    <row r="100" spans="2:17" x14ac:dyDescent="0.3">
      <c r="O100" s="35"/>
    </row>
  </sheetData>
  <mergeCells count="78">
    <mergeCell ref="C35:C37"/>
    <mergeCell ref="B35:B37"/>
    <mergeCell ref="E39:E51"/>
    <mergeCell ref="D68:D92"/>
    <mergeCell ref="J39:J49"/>
    <mergeCell ref="B39:B49"/>
    <mergeCell ref="C39:C49"/>
    <mergeCell ref="D39:D49"/>
    <mergeCell ref="I60:I62"/>
    <mergeCell ref="J60:J62"/>
    <mergeCell ref="H65:H67"/>
    <mergeCell ref="I65:I67"/>
    <mergeCell ref="J65:J67"/>
    <mergeCell ref="C23:C34"/>
    <mergeCell ref="B12:B22"/>
    <mergeCell ref="D23:D33"/>
    <mergeCell ref="E23:E33"/>
    <mergeCell ref="B23:B34"/>
    <mergeCell ref="C3:Q4"/>
    <mergeCell ref="C2:Q2"/>
    <mergeCell ref="L5:L7"/>
    <mergeCell ref="M5:M7"/>
    <mergeCell ref="N5:Q5"/>
    <mergeCell ref="E6:E7"/>
    <mergeCell ref="F6:I6"/>
    <mergeCell ref="N6:N7"/>
    <mergeCell ref="O6:O7"/>
    <mergeCell ref="P6:P7"/>
    <mergeCell ref="Q6:Q7"/>
    <mergeCell ref="C5:C7"/>
    <mergeCell ref="B5:B7"/>
    <mergeCell ref="B8:Q8"/>
    <mergeCell ref="B55:C55"/>
    <mergeCell ref="D5:D7"/>
    <mergeCell ref="E5:I5"/>
    <mergeCell ref="J5:J7"/>
    <mergeCell ref="K5:K7"/>
    <mergeCell ref="L23:L32"/>
    <mergeCell ref="M23:M33"/>
    <mergeCell ref="J23:J33"/>
    <mergeCell ref="M12:M22"/>
    <mergeCell ref="J12:J22"/>
    <mergeCell ref="C12:C22"/>
    <mergeCell ref="D12:D22"/>
    <mergeCell ref="L12:L21"/>
    <mergeCell ref="E12:E22"/>
    <mergeCell ref="B52:Q52"/>
    <mergeCell ref="J68:J92"/>
    <mergeCell ref="B65:C67"/>
    <mergeCell ref="D65:D67"/>
    <mergeCell ref="E65:E67"/>
    <mergeCell ref="F65:F67"/>
    <mergeCell ref="G65:G67"/>
    <mergeCell ref="B63:B64"/>
    <mergeCell ref="C63:C64"/>
    <mergeCell ref="B68:B92"/>
    <mergeCell ref="C68:C92"/>
    <mergeCell ref="L68:L92"/>
    <mergeCell ref="B60:C62"/>
    <mergeCell ref="D60:D62"/>
    <mergeCell ref="E60:E62"/>
    <mergeCell ref="F60:F62"/>
    <mergeCell ref="H94:H97"/>
    <mergeCell ref="I94:I97"/>
    <mergeCell ref="J94:J97"/>
    <mergeCell ref="C53:C54"/>
    <mergeCell ref="B53:B54"/>
    <mergeCell ref="C56:C59"/>
    <mergeCell ref="B56:B59"/>
    <mergeCell ref="B94:C94"/>
    <mergeCell ref="B95:C95"/>
    <mergeCell ref="D94:D97"/>
    <mergeCell ref="E94:E97"/>
    <mergeCell ref="F94:F97"/>
    <mergeCell ref="G94:G97"/>
    <mergeCell ref="B93:C93"/>
    <mergeCell ref="G60:G62"/>
    <mergeCell ref="H60:H62"/>
  </mergeCells>
  <pageMargins left="0.78740157480314965" right="0.39370078740157483" top="0.39370078740157483" bottom="0.39370078740157483" header="0.19685039370078741" footer="0.19685039370078741"/>
  <pageSetup paperSize="9" scale="28" fitToHeight="0" orientation="landscape" verticalDpi="300" r:id="rId1"/>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tabSelected="1" view="pageBreakPreview" topLeftCell="A15" zoomScale="60" zoomScaleNormal="100" workbookViewId="0">
      <selection activeCell="E20" sqref="E20"/>
    </sheetView>
  </sheetViews>
  <sheetFormatPr defaultColWidth="9.1640625" defaultRowHeight="18.75" x14ac:dyDescent="0.2"/>
  <cols>
    <col min="1" max="1" width="9.1640625" style="139"/>
    <col min="2" max="2" width="64.6640625" style="5" customWidth="1"/>
    <col min="3" max="3" width="27.33203125" style="5" customWidth="1"/>
    <col min="4" max="4" width="40.1640625" style="5" customWidth="1"/>
    <col min="5" max="5" width="27.6640625" style="5" customWidth="1"/>
    <col min="6" max="6" width="26.33203125" style="5" customWidth="1"/>
    <col min="7" max="7" width="25" style="5" customWidth="1"/>
    <col min="8" max="8" width="23.83203125" style="5" customWidth="1"/>
    <col min="9" max="9" width="25.1640625" style="5" customWidth="1"/>
    <col min="10" max="16384" width="9.1640625" style="5"/>
  </cols>
  <sheetData>
    <row r="1" spans="1:9" x14ac:dyDescent="0.3">
      <c r="B1" s="1"/>
      <c r="C1" s="1"/>
      <c r="D1" s="1"/>
      <c r="E1" s="1"/>
      <c r="F1" s="1"/>
      <c r="G1" s="1"/>
      <c r="H1" s="259" t="s">
        <v>23</v>
      </c>
      <c r="I1" s="153"/>
    </row>
    <row r="2" spans="1:9" ht="30.75" customHeight="1" x14ac:dyDescent="0.3">
      <c r="B2" s="1"/>
      <c r="C2" s="1"/>
      <c r="D2" s="1"/>
      <c r="E2" s="1"/>
      <c r="F2" s="1"/>
      <c r="G2" s="1"/>
      <c r="H2" s="153"/>
      <c r="I2" s="153"/>
    </row>
    <row r="3" spans="1:9" ht="29.25" customHeight="1" x14ac:dyDescent="0.3">
      <c r="B3" s="147"/>
      <c r="C3" s="147"/>
      <c r="D3" s="147"/>
      <c r="E3" s="147"/>
      <c r="F3" s="147"/>
      <c r="G3" s="147"/>
      <c r="H3" s="147"/>
      <c r="I3" s="147"/>
    </row>
    <row r="4" spans="1:9" x14ac:dyDescent="0.3">
      <c r="B4" s="260" t="s">
        <v>24</v>
      </c>
      <c r="C4" s="261"/>
      <c r="D4" s="261"/>
      <c r="E4" s="261"/>
      <c r="F4" s="261"/>
      <c r="G4" s="261"/>
      <c r="H4" s="261"/>
      <c r="I4" s="261"/>
    </row>
    <row r="5" spans="1:9" ht="26.25" customHeight="1" x14ac:dyDescent="0.3">
      <c r="B5" s="261" t="s">
        <v>28</v>
      </c>
      <c r="C5" s="261"/>
      <c r="D5" s="261"/>
      <c r="E5" s="261"/>
      <c r="F5" s="261"/>
      <c r="G5" s="261"/>
      <c r="H5" s="261"/>
      <c r="I5" s="261"/>
    </row>
    <row r="6" spans="1:9" x14ac:dyDescent="0.3">
      <c r="B6" s="261" t="s">
        <v>27</v>
      </c>
      <c r="C6" s="261"/>
      <c r="D6" s="261"/>
      <c r="E6" s="261"/>
      <c r="F6" s="261"/>
      <c r="G6" s="261"/>
      <c r="H6" s="261"/>
      <c r="I6" s="261"/>
    </row>
    <row r="7" spans="1:9" x14ac:dyDescent="0.3">
      <c r="B7" s="1"/>
      <c r="C7" s="1"/>
      <c r="D7" s="1"/>
      <c r="E7" s="1"/>
      <c r="F7" s="1"/>
      <c r="G7" s="1"/>
      <c r="H7" s="1"/>
      <c r="I7" s="1"/>
    </row>
    <row r="8" spans="1:9" ht="19.5" thickBot="1" x14ac:dyDescent="0.35">
      <c r="B8" s="1"/>
      <c r="C8" s="1"/>
      <c r="D8" s="1"/>
      <c r="E8" s="1"/>
      <c r="F8" s="1"/>
      <c r="G8" s="1"/>
      <c r="H8" s="1"/>
      <c r="I8" s="1"/>
    </row>
    <row r="9" spans="1:9" ht="33" customHeight="1" thickBot="1" x14ac:dyDescent="0.25">
      <c r="A9" s="244" t="s">
        <v>172</v>
      </c>
      <c r="B9" s="247" t="s">
        <v>3</v>
      </c>
      <c r="C9" s="250" t="s">
        <v>120</v>
      </c>
      <c r="D9" s="250" t="s">
        <v>121</v>
      </c>
      <c r="E9" s="253" t="s">
        <v>132</v>
      </c>
      <c r="F9" s="254"/>
      <c r="G9" s="254"/>
      <c r="H9" s="254"/>
      <c r="I9" s="255"/>
    </row>
    <row r="10" spans="1:9" ht="19.5" thickBot="1" x14ac:dyDescent="0.25">
      <c r="A10" s="245"/>
      <c r="B10" s="248"/>
      <c r="C10" s="251"/>
      <c r="D10" s="251"/>
      <c r="E10" s="256" t="s">
        <v>2</v>
      </c>
      <c r="F10" s="257" t="s">
        <v>122</v>
      </c>
      <c r="G10" s="257"/>
      <c r="H10" s="257"/>
      <c r="I10" s="258"/>
    </row>
    <row r="11" spans="1:9" ht="26.25" customHeight="1" x14ac:dyDescent="0.2">
      <c r="A11" s="245"/>
      <c r="B11" s="248"/>
      <c r="C11" s="251"/>
      <c r="D11" s="251"/>
      <c r="E11" s="251"/>
      <c r="F11" s="75">
        <v>2022</v>
      </c>
      <c r="G11" s="75">
        <v>2023</v>
      </c>
      <c r="H11" s="75">
        <v>2024</v>
      </c>
      <c r="I11" s="76">
        <v>2025</v>
      </c>
    </row>
    <row r="12" spans="1:9" ht="19.5" thickBot="1" x14ac:dyDescent="0.25">
      <c r="A12" s="246"/>
      <c r="B12" s="249"/>
      <c r="C12" s="252"/>
      <c r="D12" s="252"/>
      <c r="E12" s="252"/>
      <c r="F12" s="77" t="s">
        <v>22</v>
      </c>
      <c r="G12" s="77" t="s">
        <v>22</v>
      </c>
      <c r="H12" s="77" t="s">
        <v>22</v>
      </c>
      <c r="I12" s="78" t="s">
        <v>22</v>
      </c>
    </row>
    <row r="13" spans="1:9" ht="120" customHeight="1" thickBot="1" x14ac:dyDescent="0.25">
      <c r="A13" s="146">
        <v>1</v>
      </c>
      <c r="B13" s="104" t="s">
        <v>97</v>
      </c>
      <c r="C13" s="14" t="s">
        <v>126</v>
      </c>
      <c r="D13" s="105" t="s">
        <v>64</v>
      </c>
      <c r="E13" s="105">
        <v>1</v>
      </c>
      <c r="F13" s="105">
        <v>1</v>
      </c>
      <c r="G13" s="106"/>
      <c r="H13" s="106"/>
      <c r="I13" s="106"/>
    </row>
    <row r="14" spans="1:9" ht="120" customHeight="1" thickBot="1" x14ac:dyDescent="0.25">
      <c r="A14" s="146">
        <v>2</v>
      </c>
      <c r="B14" s="104" t="s">
        <v>70</v>
      </c>
      <c r="C14" s="14" t="s">
        <v>126</v>
      </c>
      <c r="D14" s="14" t="s">
        <v>124</v>
      </c>
      <c r="E14" s="105">
        <v>1</v>
      </c>
      <c r="F14" s="105"/>
      <c r="G14" s="105">
        <v>1</v>
      </c>
      <c r="H14" s="105"/>
      <c r="I14" s="105"/>
    </row>
    <row r="15" spans="1:9" ht="120" customHeight="1" thickBot="1" x14ac:dyDescent="0.25">
      <c r="A15" s="146">
        <v>3</v>
      </c>
      <c r="B15" s="104" t="s">
        <v>12</v>
      </c>
      <c r="C15" s="14" t="s">
        <v>126</v>
      </c>
      <c r="D15" s="14" t="s">
        <v>123</v>
      </c>
      <c r="E15" s="80">
        <f>'Додаток 2'!E11</f>
        <v>7</v>
      </c>
      <c r="F15" s="80"/>
      <c r="G15" s="80">
        <f>'Додаток 2'!G11</f>
        <v>4</v>
      </c>
      <c r="H15" s="80">
        <f>'Додаток 2'!H11</f>
        <v>2</v>
      </c>
      <c r="I15" s="80">
        <f>'Додаток 2'!I11</f>
        <v>1</v>
      </c>
    </row>
    <row r="16" spans="1:9" ht="120" customHeight="1" thickBot="1" x14ac:dyDescent="0.25">
      <c r="A16" s="146">
        <v>4</v>
      </c>
      <c r="B16" s="104" t="s">
        <v>87</v>
      </c>
      <c r="C16" s="14" t="s">
        <v>126</v>
      </c>
      <c r="D16" s="14" t="s">
        <v>125</v>
      </c>
      <c r="E16" s="80">
        <v>140</v>
      </c>
      <c r="F16" s="80">
        <v>35</v>
      </c>
      <c r="G16" s="80">
        <v>35</v>
      </c>
      <c r="H16" s="80">
        <v>35</v>
      </c>
      <c r="I16" s="80">
        <v>35</v>
      </c>
    </row>
    <row r="17" spans="1:9" ht="120" customHeight="1" thickBot="1" x14ac:dyDescent="0.25">
      <c r="A17" s="146">
        <v>5</v>
      </c>
      <c r="B17" s="104" t="s">
        <v>101</v>
      </c>
      <c r="C17" s="14" t="s">
        <v>126</v>
      </c>
      <c r="D17" s="14" t="s">
        <v>146</v>
      </c>
      <c r="E17" s="80">
        <f>SUM(F17:I17)</f>
        <v>176</v>
      </c>
      <c r="F17" s="80">
        <v>44</v>
      </c>
      <c r="G17" s="80">
        <v>44</v>
      </c>
      <c r="H17" s="80">
        <v>44</v>
      </c>
      <c r="I17" s="80">
        <v>44</v>
      </c>
    </row>
    <row r="18" spans="1:9" ht="120" customHeight="1" thickBot="1" x14ac:dyDescent="0.25">
      <c r="A18" s="146">
        <v>6</v>
      </c>
      <c r="B18" s="104" t="s">
        <v>106</v>
      </c>
      <c r="C18" s="14" t="s">
        <v>126</v>
      </c>
      <c r="D18" s="14" t="s">
        <v>111</v>
      </c>
      <c r="E18" s="80">
        <v>10</v>
      </c>
      <c r="F18" s="107">
        <v>2</v>
      </c>
      <c r="G18" s="107">
        <v>2</v>
      </c>
      <c r="H18" s="107">
        <v>3</v>
      </c>
      <c r="I18" s="107">
        <v>3</v>
      </c>
    </row>
    <row r="19" spans="1:9" ht="120" customHeight="1" thickBot="1" x14ac:dyDescent="0.25">
      <c r="A19" s="146">
        <v>7</v>
      </c>
      <c r="B19" s="104" t="s">
        <v>143</v>
      </c>
      <c r="C19" s="14" t="s">
        <v>126</v>
      </c>
      <c r="D19" s="14" t="s">
        <v>139</v>
      </c>
      <c r="E19" s="108">
        <f>SUM(F19:I19)</f>
        <v>75</v>
      </c>
      <c r="F19" s="108"/>
      <c r="G19" s="108">
        <v>25</v>
      </c>
      <c r="H19" s="108">
        <v>25</v>
      </c>
      <c r="I19" s="108">
        <v>25</v>
      </c>
    </row>
    <row r="20" spans="1:9" ht="120" customHeight="1" thickBot="1" x14ac:dyDescent="0.25">
      <c r="A20" s="146">
        <v>8</v>
      </c>
      <c r="B20" s="104" t="s">
        <v>135</v>
      </c>
      <c r="C20" s="14" t="s">
        <v>126</v>
      </c>
      <c r="D20" s="14" t="s">
        <v>129</v>
      </c>
      <c r="E20" s="108">
        <f>SUM(F20:I20)</f>
        <v>44185</v>
      </c>
      <c r="F20" s="108">
        <v>3250</v>
      </c>
      <c r="G20" s="108">
        <v>11966</v>
      </c>
      <c r="H20" s="108">
        <v>15767</v>
      </c>
      <c r="I20" s="108">
        <v>13202</v>
      </c>
    </row>
    <row r="21" spans="1:9" ht="171.75" customHeight="1" thickBot="1" x14ac:dyDescent="0.25">
      <c r="A21" s="146">
        <v>9</v>
      </c>
      <c r="B21" s="104" t="s">
        <v>152</v>
      </c>
      <c r="C21" s="14" t="s">
        <v>126</v>
      </c>
      <c r="D21" s="14" t="s">
        <v>129</v>
      </c>
      <c r="E21" s="145">
        <v>4679</v>
      </c>
      <c r="F21" s="109"/>
      <c r="G21" s="108">
        <v>2583</v>
      </c>
      <c r="H21" s="108">
        <v>2096</v>
      </c>
      <c r="I21" s="105">
        <v>0</v>
      </c>
    </row>
    <row r="22" spans="1:9" ht="189" customHeight="1" thickBot="1" x14ac:dyDescent="0.25">
      <c r="A22" s="146">
        <v>10</v>
      </c>
      <c r="B22" s="79" t="s">
        <v>130</v>
      </c>
      <c r="C22" s="14" t="s">
        <v>126</v>
      </c>
      <c r="D22" s="14" t="s">
        <v>154</v>
      </c>
      <c r="E22" s="105">
        <v>23744</v>
      </c>
      <c r="F22" s="105">
        <v>1625</v>
      </c>
      <c r="G22" s="105">
        <v>5634</v>
      </c>
      <c r="H22" s="105">
        <v>8115</v>
      </c>
      <c r="I22" s="105">
        <v>8370</v>
      </c>
    </row>
    <row r="23" spans="1:9" ht="314.25" customHeight="1" thickBot="1" x14ac:dyDescent="0.25">
      <c r="A23" s="146">
        <v>11</v>
      </c>
      <c r="B23" s="79" t="s">
        <v>160</v>
      </c>
      <c r="C23" s="14" t="s">
        <v>126</v>
      </c>
      <c r="D23" s="14" t="s">
        <v>170</v>
      </c>
      <c r="E23" s="80">
        <v>14743</v>
      </c>
      <c r="F23" s="80">
        <v>1625</v>
      </c>
      <c r="G23" s="80">
        <v>3634</v>
      </c>
      <c r="H23" s="80">
        <v>5114</v>
      </c>
      <c r="I23" s="80">
        <v>4370</v>
      </c>
    </row>
    <row r="24" spans="1:9" ht="178.5" customHeight="1" thickBot="1" x14ac:dyDescent="0.25">
      <c r="A24" s="146">
        <v>12</v>
      </c>
      <c r="B24" s="79" t="s">
        <v>167</v>
      </c>
      <c r="C24" s="14" t="s">
        <v>126</v>
      </c>
      <c r="D24" s="14" t="s">
        <v>171</v>
      </c>
      <c r="E24" s="80">
        <v>1019</v>
      </c>
      <c r="F24" s="80"/>
      <c r="G24" s="80">
        <v>115</v>
      </c>
      <c r="H24" s="80">
        <v>442</v>
      </c>
      <c r="I24" s="80">
        <v>462</v>
      </c>
    </row>
  </sheetData>
  <mergeCells count="12">
    <mergeCell ref="H1:I2"/>
    <mergeCell ref="B4:I4"/>
    <mergeCell ref="B5:I5"/>
    <mergeCell ref="B6:I6"/>
    <mergeCell ref="B3:I3"/>
    <mergeCell ref="A9:A12"/>
    <mergeCell ref="B9:B12"/>
    <mergeCell ref="C9:C12"/>
    <mergeCell ref="E9:I9"/>
    <mergeCell ref="E10:E12"/>
    <mergeCell ref="F10:I10"/>
    <mergeCell ref="D9:D12"/>
  </mergeCells>
  <printOptions gridLines="1"/>
  <pageMargins left="0.75" right="0.75" top="1" bottom="1" header="0.5" footer="0.5"/>
  <pageSetup paperSize="9" scale="21"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Додаток 1</vt:lpstr>
      <vt:lpstr>Додаток 2</vt:lpstr>
      <vt:lpstr>Додаток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Дикий Максим Віталійович</dc:creator>
  <cp:lastModifiedBy>Недиба Олена Олександрівна</cp:lastModifiedBy>
  <cp:lastPrinted>2022-10-04T12:54:05Z</cp:lastPrinted>
  <dcterms:created xsi:type="dcterms:W3CDTF">2021-09-14T18:01:18Z</dcterms:created>
  <dcterms:modified xsi:type="dcterms:W3CDTF">2022-10-05T14:30:19Z</dcterms:modified>
</cp:coreProperties>
</file>