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v.demchenko\Desktop\ДОДАТКИ\"/>
    </mc:Choice>
  </mc:AlternateContent>
  <xr:revisionPtr revIDLastSave="0" documentId="8_{3ECAC068-D5A1-4999-B0E8-6B0DD0B81EA1}"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Sheet1!$A$1:$N$308</definedName>
  </definedNames>
  <calcPr calcId="191029"/>
</workbook>
</file>

<file path=xl/calcChain.xml><?xml version="1.0" encoding="utf-8"?>
<calcChain xmlns="http://schemas.openxmlformats.org/spreadsheetml/2006/main">
  <c r="L192" i="1" l="1"/>
  <c r="I192" i="1"/>
  <c r="F192" i="1"/>
  <c r="C192" i="1"/>
  <c r="G134" i="1"/>
  <c r="G89" i="1"/>
  <c r="N249" i="1"/>
  <c r="K249" i="1"/>
  <c r="H249" i="1"/>
  <c r="E249" i="1"/>
  <c r="N248" i="1"/>
  <c r="K248" i="1"/>
  <c r="H248" i="1"/>
  <c r="E248" i="1"/>
  <c r="N247" i="1"/>
  <c r="K247" i="1"/>
  <c r="H247" i="1"/>
  <c r="E247" i="1"/>
  <c r="N246" i="1"/>
  <c r="K246" i="1"/>
  <c r="H246" i="1"/>
  <c r="E246" i="1"/>
  <c r="N245" i="1"/>
  <c r="K245" i="1"/>
  <c r="H245" i="1"/>
  <c r="E245" i="1"/>
  <c r="N244" i="1"/>
  <c r="K244" i="1"/>
  <c r="H244" i="1"/>
  <c r="E244" i="1"/>
  <c r="N243" i="1"/>
  <c r="K243" i="1"/>
  <c r="H243" i="1"/>
  <c r="E243" i="1"/>
  <c r="N242" i="1"/>
  <c r="K242" i="1"/>
  <c r="H242" i="1"/>
  <c r="E242" i="1"/>
  <c r="N241" i="1"/>
  <c r="K241" i="1"/>
  <c r="H241" i="1"/>
  <c r="E241" i="1"/>
  <c r="N240" i="1"/>
  <c r="K240" i="1"/>
  <c r="H240" i="1"/>
  <c r="N239" i="1"/>
  <c r="K239" i="1"/>
  <c r="H239" i="1"/>
  <c r="N238" i="1"/>
  <c r="K238" i="1"/>
  <c r="H238" i="1"/>
  <c r="N237" i="1"/>
  <c r="K237" i="1"/>
  <c r="H237" i="1"/>
  <c r="N236" i="1"/>
  <c r="K236" i="1"/>
  <c r="H236" i="1"/>
  <c r="N235" i="1"/>
  <c r="K235" i="1"/>
  <c r="H235" i="1"/>
  <c r="E235" i="1"/>
  <c r="N234" i="1"/>
  <c r="K234" i="1"/>
  <c r="H234" i="1"/>
  <c r="E234" i="1"/>
  <c r="N233" i="1"/>
  <c r="K233" i="1"/>
  <c r="H233" i="1"/>
  <c r="E233" i="1"/>
  <c r="N232" i="1"/>
  <c r="K232" i="1"/>
  <c r="H232" i="1"/>
  <c r="E232" i="1"/>
  <c r="N231" i="1"/>
  <c r="K231" i="1"/>
  <c r="H231" i="1"/>
  <c r="E231" i="1"/>
  <c r="N230" i="1"/>
  <c r="K230" i="1"/>
  <c r="H230" i="1"/>
  <c r="E230" i="1"/>
  <c r="N229" i="1"/>
  <c r="K229" i="1"/>
  <c r="H229" i="1"/>
  <c r="E229" i="1"/>
  <c r="N228" i="1"/>
  <c r="K228" i="1"/>
  <c r="H228" i="1"/>
  <c r="E228" i="1"/>
  <c r="N227" i="1"/>
  <c r="K227" i="1"/>
  <c r="H227" i="1"/>
  <c r="E227" i="1"/>
  <c r="N226" i="1"/>
  <c r="K226" i="1"/>
  <c r="H226" i="1"/>
  <c r="E226" i="1"/>
  <c r="N204" i="1"/>
  <c r="N205" i="1"/>
  <c r="N206" i="1"/>
  <c r="N207" i="1"/>
  <c r="N203" i="1"/>
  <c r="K204" i="1"/>
  <c r="K205" i="1"/>
  <c r="K206" i="1"/>
  <c r="K207" i="1"/>
  <c r="K203" i="1"/>
  <c r="H204" i="1"/>
  <c r="H205" i="1"/>
  <c r="H206" i="1"/>
  <c r="H207" i="1"/>
  <c r="H203" i="1"/>
  <c r="M160" i="1" l="1"/>
  <c r="K160" i="1"/>
  <c r="I160" i="1"/>
  <c r="M159" i="1"/>
  <c r="K159" i="1"/>
  <c r="K134" i="1" s="1"/>
  <c r="K89" i="1" s="1"/>
  <c r="I159" i="1"/>
  <c r="I134" i="1" l="1"/>
  <c r="I89" i="1" s="1"/>
  <c r="M134" i="1"/>
  <c r="M89" i="1" s="1"/>
  <c r="E253" i="1"/>
  <c r="M225" i="1"/>
  <c r="L225" i="1"/>
  <c r="J225" i="1"/>
  <c r="I225" i="1"/>
  <c r="G225" i="1"/>
  <c r="F225" i="1"/>
  <c r="D225" i="1"/>
  <c r="C225" i="1"/>
  <c r="D219" i="1"/>
  <c r="C219" i="1"/>
  <c r="N218" i="1"/>
  <c r="K218" i="1"/>
  <c r="H218" i="1"/>
  <c r="E218" i="1"/>
  <c r="N217" i="1"/>
  <c r="M217" i="1"/>
  <c r="L217" i="1"/>
  <c r="K217" i="1"/>
  <c r="J217" i="1"/>
  <c r="I217" i="1"/>
  <c r="H217" i="1"/>
  <c r="G217" i="1"/>
  <c r="F217" i="1"/>
  <c r="C217" i="1"/>
  <c r="E217" i="1" s="1"/>
  <c r="N216" i="1"/>
  <c r="K216" i="1"/>
  <c r="H216" i="1"/>
  <c r="E216" i="1"/>
  <c r="N215" i="1"/>
  <c r="K215" i="1"/>
  <c r="H215" i="1"/>
  <c r="E215" i="1"/>
  <c r="N214" i="1"/>
  <c r="K214" i="1"/>
  <c r="H214" i="1"/>
  <c r="E214" i="1"/>
  <c r="N213" i="1"/>
  <c r="K213" i="1"/>
  <c r="H213" i="1"/>
  <c r="E213" i="1"/>
  <c r="N212" i="1"/>
  <c r="K212" i="1"/>
  <c r="H212" i="1"/>
  <c r="E212" i="1"/>
  <c r="N211" i="1"/>
  <c r="K211" i="1"/>
  <c r="H211" i="1"/>
  <c r="E211" i="1"/>
  <c r="N210" i="1"/>
  <c r="K210" i="1"/>
  <c r="H210" i="1"/>
  <c r="E210" i="1"/>
  <c r="N209" i="1"/>
  <c r="K209" i="1"/>
  <c r="H209" i="1"/>
  <c r="E209" i="1"/>
  <c r="N208" i="1"/>
  <c r="K208" i="1"/>
  <c r="H208" i="1"/>
  <c r="E208" i="1"/>
  <c r="N202" i="1"/>
  <c r="K202" i="1"/>
  <c r="H202" i="1"/>
  <c r="E202" i="1"/>
  <c r="N201" i="1"/>
  <c r="K201" i="1"/>
  <c r="H201" i="1"/>
  <c r="E201" i="1"/>
  <c r="N200" i="1"/>
  <c r="K200" i="1"/>
  <c r="H200" i="1"/>
  <c r="E200" i="1"/>
  <c r="N199" i="1"/>
  <c r="K199" i="1"/>
  <c r="H199" i="1"/>
  <c r="E199" i="1"/>
  <c r="N198" i="1"/>
  <c r="K198" i="1"/>
  <c r="H198" i="1"/>
  <c r="E198" i="1"/>
  <c r="N197" i="1"/>
  <c r="K197" i="1"/>
  <c r="H197" i="1"/>
  <c r="E197" i="1"/>
  <c r="N196" i="1"/>
  <c r="K196" i="1"/>
  <c r="H196" i="1"/>
  <c r="E196" i="1"/>
  <c r="N195" i="1"/>
  <c r="K195" i="1"/>
  <c r="H195" i="1"/>
  <c r="E195" i="1"/>
  <c r="N194" i="1"/>
  <c r="K194" i="1"/>
  <c r="H194" i="1"/>
  <c r="E194" i="1"/>
  <c r="N193" i="1"/>
  <c r="K193" i="1"/>
  <c r="H193" i="1"/>
  <c r="E193" i="1"/>
  <c r="M192" i="1"/>
  <c r="N192" i="1" s="1"/>
  <c r="J192" i="1"/>
  <c r="K192" i="1" s="1"/>
  <c r="I190" i="1"/>
  <c r="I252" i="1" s="1"/>
  <c r="G192" i="1"/>
  <c r="H192" i="1" s="1"/>
  <c r="D192" i="1"/>
  <c r="G88" i="1"/>
  <c r="G92" i="1" s="1"/>
  <c r="M88" i="1"/>
  <c r="M92" i="1" s="1"/>
  <c r="D190" i="1" l="1"/>
  <c r="E192" i="1"/>
  <c r="I88" i="1"/>
  <c r="I92" i="1" s="1"/>
  <c r="K88" i="1"/>
  <c r="K92" i="1" s="1"/>
  <c r="M190" i="1"/>
  <c r="M252" i="1" s="1"/>
  <c r="E225" i="1"/>
  <c r="K225" i="1"/>
  <c r="G190" i="1"/>
  <c r="G252" i="1" s="1"/>
  <c r="E219" i="1"/>
  <c r="H225" i="1"/>
  <c r="N225" i="1"/>
  <c r="C190" i="1"/>
  <c r="C252" i="1" s="1"/>
  <c r="F190" i="1"/>
  <c r="F252" i="1" s="1"/>
  <c r="J190" i="1"/>
  <c r="J252" i="1" s="1"/>
  <c r="L190" i="1"/>
  <c r="L252" i="1" s="1"/>
  <c r="D252" i="1"/>
  <c r="N190" i="1"/>
  <c r="N252" i="1" s="1"/>
  <c r="K190" i="1" l="1"/>
  <c r="K252" i="1" s="1"/>
  <c r="H190" i="1"/>
  <c r="H252" i="1" s="1"/>
  <c r="E190" i="1"/>
  <c r="E252" i="1" s="1"/>
</calcChain>
</file>

<file path=xl/sharedStrings.xml><?xml version="1.0" encoding="utf-8"?>
<sst xmlns="http://schemas.openxmlformats.org/spreadsheetml/2006/main" count="705" uniqueCount="280">
  <si>
    <r>
      <rPr>
        <b/>
        <sz val="12"/>
        <rFont val="Times New Roman"/>
        <family val="1"/>
      </rPr>
      <t>2. Стратегічні цілі та показники результату, яких планує досягти головний розробник проєкту акта</t>
    </r>
  </si>
  <si>
    <r>
      <rPr>
        <b/>
        <sz val="12"/>
        <rFont val="Times New Roman"/>
        <family val="1"/>
      </rPr>
      <t>Назва показника результату</t>
    </r>
  </si>
  <si>
    <r>
      <rPr>
        <b/>
        <sz val="12"/>
        <rFont val="Times New Roman"/>
        <family val="1"/>
      </rPr>
      <t>Одиниця виміру</t>
    </r>
  </si>
  <si>
    <r>
      <rPr>
        <sz val="12"/>
        <rFont val="Times New Roman"/>
        <family val="1"/>
      </rPr>
      <t> </t>
    </r>
  </si>
  <si>
    <r>
      <rPr>
        <b/>
        <sz val="12"/>
        <rFont val="Times New Roman"/>
        <family val="1"/>
      </rPr>
      <t>3. Бюджетна програма, в межах якої планується реалізація акта</t>
    </r>
  </si>
  <si>
    <t/>
  </si>
  <si>
    <r>
      <rPr>
        <b/>
        <sz val="12"/>
        <rFont val="Times New Roman"/>
        <family val="1"/>
      </rPr>
      <t>КПКВК або ТПКВКМБ</t>
    </r>
  </si>
  <si>
    <r>
      <rPr>
        <b/>
        <sz val="12"/>
        <rFont val="Times New Roman"/>
        <family val="1"/>
      </rPr>
      <t>Назва</t>
    </r>
  </si>
  <si>
    <r>
      <rPr>
        <b/>
        <sz val="12"/>
        <rFont val="Times New Roman"/>
        <family val="1"/>
      </rPr>
      <t>4. Загальна вартість публічної послуги з формування та реалізації акта</t>
    </r>
  </si>
  <si>
    <r>
      <rPr>
        <i/>
        <sz val="12"/>
        <rFont val="Times New Roman"/>
        <family val="1"/>
      </rPr>
      <t>тис. грн</t>
    </r>
  </si>
  <si>
    <r>
      <rPr>
        <b/>
        <sz val="12"/>
        <rFont val="Times New Roman"/>
        <family val="1"/>
      </rPr>
      <t>Джерела здійснення витрат</t>
    </r>
  </si>
  <si>
    <r>
      <rPr>
        <b/>
        <sz val="12"/>
        <rFont val="Times New Roman"/>
        <family val="1"/>
      </rPr>
      <t>За рахунок коштів бюджету, у тому числі:</t>
    </r>
  </si>
  <si>
    <r>
      <rPr>
        <sz val="12"/>
        <rFont val="Times New Roman"/>
        <family val="1"/>
      </rPr>
      <t>державного бюджету</t>
    </r>
  </si>
  <si>
    <r>
      <rPr>
        <sz val="12"/>
        <rFont val="Times New Roman"/>
        <family val="1"/>
      </rPr>
      <t xml:space="preserve">місцевого бюджету </t>
    </r>
  </si>
  <si>
    <r>
      <rPr>
        <b/>
        <sz val="12"/>
        <rFont val="Times New Roman"/>
        <family val="1"/>
      </rPr>
      <t>За рахунок інших джерел, не заборонених законодавством</t>
    </r>
  </si>
  <si>
    <r>
      <rPr>
        <b/>
        <sz val="12"/>
        <rFont val="Times New Roman"/>
        <family val="1"/>
      </rPr>
      <t>УСЬОГО</t>
    </r>
  </si>
  <si>
    <r>
      <rPr>
        <b/>
        <sz val="12"/>
        <rFont val="Times New Roman"/>
        <family val="1"/>
      </rPr>
      <t>5. Перелік питань щодо потреби проведення зведених фінансово-економічних розрахунків</t>
    </r>
  </si>
  <si>
    <r>
      <rPr>
        <b/>
        <sz val="12"/>
        <rFont val="Times New Roman"/>
        <family val="1"/>
      </rPr>
      <t>Питання</t>
    </r>
  </si>
  <si>
    <r>
      <rPr>
        <sz val="12"/>
        <rFont val="Times New Roman"/>
        <family val="1"/>
      </rPr>
      <t>так</t>
    </r>
  </si>
  <si>
    <r>
      <rPr>
        <b/>
        <sz val="12"/>
        <rFont val="Times New Roman"/>
        <family val="1"/>
      </rPr>
      <t>ні</t>
    </r>
  </si>
  <si>
    <r>
      <rPr>
        <b/>
        <sz val="12"/>
        <rFont val="Times New Roman"/>
        <family val="1"/>
      </rPr>
      <t>1. Державна підтримка та допомога</t>
    </r>
  </si>
  <si>
    <r>
      <rPr>
        <sz val="12"/>
        <rFont val="Times New Roman"/>
        <family val="1"/>
      </rPr>
      <t>Чи надаватиметься нова та/або відбудуться зміни у наданні державної підтримки та/або допомоги фізичним/юридичним особам?</t>
    </r>
  </si>
  <si>
    <r>
      <rPr>
        <sz val="12"/>
        <rFont val="Times New Roman"/>
        <family val="1"/>
      </rPr>
      <t xml:space="preserve">Чи будуть надаватися нові та/або вноситися зміни у наданні допомоги, виплати, пенсії, тощо певним заінтересованим сторонам? </t>
    </r>
  </si>
  <si>
    <r>
      <rPr>
        <b/>
        <sz val="12"/>
        <rFont val="Times New Roman"/>
        <family val="1"/>
      </rPr>
      <t>2. Оплата праці</t>
    </r>
  </si>
  <si>
    <r>
      <rPr>
        <sz val="12"/>
        <rFont val="Times New Roman"/>
        <family val="1"/>
      </rPr>
      <t>Чи будуть змінюватись умови оплати праці працівників установ та організацій, що утримуються з відповідних бюджетів?</t>
    </r>
  </si>
  <si>
    <r>
      <rPr>
        <sz val="12"/>
        <rFont val="Times New Roman"/>
        <family val="1"/>
      </rPr>
      <t xml:space="preserve">Чи буде збільшено/зменшено чисельність працівників бюджетної установи? </t>
    </r>
  </si>
  <si>
    <r>
      <rPr>
        <b/>
        <sz val="12"/>
        <rFont val="Times New Roman"/>
        <family val="1"/>
      </rPr>
      <t>3. Майно, роботи, послуги</t>
    </r>
  </si>
  <si>
    <r>
      <rPr>
        <sz val="12"/>
        <rFont val="Times New Roman"/>
        <family val="1"/>
      </rPr>
      <t>Чи будуть придбавати / передавати / списувати рухоме/нерухоме майно?</t>
    </r>
  </si>
  <si>
    <r>
      <rPr>
        <sz val="12"/>
        <rFont val="Times New Roman"/>
        <family val="1"/>
      </rPr>
      <t xml:space="preserve">Чи планується отримання майна у натуральній формі, яке потребуватиме у подальшому обслуговування? </t>
    </r>
  </si>
  <si>
    <r>
      <rPr>
        <sz val="12"/>
        <rFont val="Times New Roman"/>
        <family val="1"/>
      </rPr>
      <t>Чи треба буде здійснювати публічні закупівлі товарів, робіт і послуг?</t>
    </r>
  </si>
  <si>
    <r>
      <rPr>
        <sz val="12"/>
        <rFont val="Times New Roman"/>
        <family val="1"/>
      </rPr>
      <t xml:space="preserve">Чи треба буде розробляти вебсайт / онлайн-системи / курси / реєстри тощо? </t>
    </r>
  </si>
  <si>
    <r>
      <rPr>
        <sz val="12"/>
        <rFont val="Times New Roman"/>
        <family val="1"/>
      </rPr>
      <t xml:space="preserve">Чи треба буде проводити комунікаційні заходи та/або заходи з інформування щодо нових процедур і правил для працівників? </t>
    </r>
  </si>
  <si>
    <r>
      <rPr>
        <sz val="12"/>
        <rFont val="Times New Roman"/>
        <family val="1"/>
      </rPr>
      <t>Чи треба буде проводити базове навчання для працівників?</t>
    </r>
  </si>
  <si>
    <r>
      <rPr>
        <sz val="12"/>
        <rFont val="Times New Roman"/>
        <family val="1"/>
      </rPr>
      <t xml:space="preserve">Чи буде введено, змінено чи скасовано наявні податки, збори та інші доходи? </t>
    </r>
  </si>
  <si>
    <r>
      <rPr>
        <sz val="12"/>
        <rFont val="Times New Roman"/>
        <family val="1"/>
      </rPr>
      <t>Чи буде змінено структуру наявних податків, зборів та інших доходів?</t>
    </r>
  </si>
  <si>
    <r>
      <rPr>
        <sz val="12"/>
        <rFont val="Times New Roman"/>
        <family val="1"/>
      </rPr>
      <t>Чи будуть змінюватись джерела здійснення видатків та надання кредитів з бюджету?</t>
    </r>
  </si>
  <si>
    <r>
      <rPr>
        <sz val="12"/>
        <rFont val="Times New Roman"/>
        <family val="1"/>
      </rPr>
      <t>Чи будуть будь-кому надаватись пільги в оподаткуванні?</t>
    </r>
  </si>
  <si>
    <r>
      <rPr>
        <b/>
        <sz val="12"/>
        <rFont val="Times New Roman"/>
        <family val="1"/>
      </rPr>
      <t>5. Боргові зобов'язання та гарантії</t>
    </r>
  </si>
  <si>
    <r>
      <rPr>
        <sz val="12"/>
        <rFont val="Times New Roman"/>
        <family val="1"/>
      </rPr>
      <t>Чи відбудеться вплив на обсяг державного/місцевого боргу та гарантованого державою / Автономною Республікою Крим, обласною радою чи територіальною громадою міста боргу?</t>
    </r>
  </si>
  <si>
    <r>
      <rPr>
        <b/>
        <sz val="12"/>
        <rFont val="Times New Roman"/>
        <family val="1"/>
      </rPr>
      <t>6. Повноваження</t>
    </r>
  </si>
  <si>
    <r>
      <rPr>
        <sz val="12"/>
        <rFont val="Times New Roman"/>
        <family val="1"/>
      </rPr>
      <t>Чи будуть передаватись повноваження на здійснення видатків з державного до місцевих та/або з місцевих до державного бюджетів?</t>
    </r>
  </si>
  <si>
    <r>
      <rPr>
        <b/>
        <sz val="12"/>
        <rFont val="Times New Roman"/>
        <family val="1"/>
      </rPr>
      <t>Кількість осіб</t>
    </r>
  </si>
  <si>
    <r>
      <rPr>
        <b/>
        <sz val="12"/>
        <rFont val="Times New Roman"/>
        <family val="1"/>
      </rPr>
      <t xml:space="preserve">Заінтересовані сторони </t>
    </r>
  </si>
  <si>
    <r>
      <rPr>
        <b/>
        <sz val="12"/>
        <rFont val="Times New Roman"/>
        <family val="1"/>
      </rPr>
      <t>6.2. Прямі та непрямі витрати</t>
    </r>
  </si>
  <si>
    <r>
      <rPr>
        <b/>
        <sz val="12"/>
        <rFont val="Times New Roman"/>
        <family val="1"/>
      </rPr>
      <t>Перелік показників</t>
    </r>
  </si>
  <si>
    <r>
      <rPr>
        <b/>
        <sz val="12"/>
        <rFont val="Times New Roman"/>
        <family val="1"/>
      </rPr>
      <t>Прямі витрати:</t>
    </r>
  </si>
  <si>
    <r>
      <rPr>
        <b/>
        <sz val="12"/>
        <rFont val="Times New Roman"/>
        <family val="1"/>
      </rPr>
      <t>Непрямі витрати:</t>
    </r>
  </si>
  <si>
    <r>
      <rPr>
        <sz val="12"/>
        <rFont val="Times New Roman"/>
        <family val="1"/>
      </rPr>
      <t>(розписати за показниками)</t>
    </r>
  </si>
  <si>
    <r>
      <rPr>
        <b/>
        <sz val="10"/>
        <rFont val="Times New Roman"/>
        <family val="1"/>
      </rPr>
      <t>Показники</t>
    </r>
  </si>
  <si>
    <r>
      <rPr>
        <b/>
        <sz val="10"/>
        <rFont val="Times New Roman"/>
        <family val="1"/>
      </rPr>
      <t>загальний фонд</t>
    </r>
  </si>
  <si>
    <r>
      <rPr>
        <b/>
        <sz val="10"/>
        <rFont val="Times New Roman"/>
        <family val="1"/>
      </rPr>
      <t>спеціальний фонд</t>
    </r>
  </si>
  <si>
    <r>
      <rPr>
        <b/>
        <sz val="10"/>
        <rFont val="Times New Roman"/>
        <family val="1"/>
      </rPr>
      <t>разом</t>
    </r>
  </si>
  <si>
    <r>
      <rPr>
        <b/>
        <sz val="10"/>
        <rFont val="Times New Roman"/>
        <family val="1"/>
      </rPr>
      <t>1. Видатки бюджету згідно з проєктом акта, усього (підпункт 1.1 + підпункт 1.2)</t>
    </r>
  </si>
  <si>
    <r>
      <rPr>
        <sz val="10"/>
        <rFont val="Times New Roman"/>
        <family val="1"/>
      </rPr>
      <t> </t>
    </r>
  </si>
  <si>
    <r>
      <rPr>
        <sz val="10"/>
        <rFont val="Times New Roman"/>
        <family val="1"/>
      </rPr>
      <t>у тому числі:</t>
    </r>
  </si>
  <si>
    <r>
      <rPr>
        <b/>
        <sz val="10"/>
        <rFont val="Times New Roman"/>
        <family val="1"/>
      </rPr>
      <t>1.1. Збільшення видатків (+), усього</t>
    </r>
  </si>
  <si>
    <r>
      <rPr>
        <b/>
        <sz val="10"/>
        <rFont val="Times New Roman"/>
        <family val="1"/>
      </rPr>
      <t>1.2. Зменшення видатків (-), усього</t>
    </r>
  </si>
  <si>
    <r>
      <rPr>
        <b/>
        <sz val="10"/>
        <rFont val="Times New Roman"/>
        <family val="1"/>
      </rPr>
      <t>2. Доходи бюджету згідно з проєктом акта, усього (підпункт 2.1 + підпункт 2.2)</t>
    </r>
  </si>
  <si>
    <r>
      <rPr>
        <b/>
        <sz val="10"/>
        <rFont val="Times New Roman"/>
        <family val="1"/>
      </rPr>
      <t xml:space="preserve">2.1. Збільшення доходів (+),усього </t>
    </r>
  </si>
  <si>
    <r>
      <rPr>
        <sz val="10"/>
        <rFont val="Times New Roman"/>
        <family val="1"/>
      </rPr>
      <t>з них:(розписати за кодами бюджетної класифікації)</t>
    </r>
  </si>
  <si>
    <r>
      <rPr>
        <b/>
        <sz val="10"/>
        <rFont val="Times New Roman"/>
        <family val="1"/>
      </rPr>
      <t>2.2. Зменшення доходів (-),усього</t>
    </r>
  </si>
  <si>
    <r>
      <rPr>
        <b/>
        <sz val="10"/>
        <rFont val="Times New Roman"/>
        <family val="1"/>
      </rPr>
      <t>3. Видатки бюджету згідно з проєктом акта, які наявні у бюджеті, усього</t>
    </r>
  </si>
  <si>
    <r>
      <rPr>
        <sz val="10"/>
        <rFont val="Times New Roman"/>
        <family val="1"/>
      </rPr>
      <t>з них: за бюджетними програмами КПКВК або ТПКВКМБ, КЕКВ (розписати за кодами бюджетної класифікації)</t>
    </r>
  </si>
  <si>
    <r>
      <rPr>
        <b/>
        <sz val="10"/>
        <rFont val="Times New Roman"/>
        <family val="1"/>
      </rPr>
      <t>5. Загальна сума додаткових бюджетних коштів, необхідна для реалізації проєкта акта (пункт 1 - пункт 2 - пункт 3 - пункт 4)</t>
    </r>
  </si>
  <si>
    <r>
      <rPr>
        <b/>
        <sz val="10"/>
        <rFont val="Times New Roman"/>
        <family val="1"/>
      </rPr>
      <t>6. Джерела покриття загальної суми додаткових бюджетних коштів (пункт 5), необхідних для реалізації проєктом акта, усього (підпункт 6.1 + підпункт 6.2)</t>
    </r>
  </si>
  <si>
    <r>
      <rPr>
        <sz val="10"/>
        <rFont val="Times New Roman"/>
        <family val="1"/>
      </rPr>
      <t>у тому числі за рахунок:</t>
    </r>
  </si>
  <si>
    <r>
      <rPr>
        <b/>
        <sz val="10"/>
        <rFont val="Times New Roman"/>
        <family val="1"/>
      </rPr>
      <t>6.1. Зменшення видатків бюджету (-), усього</t>
    </r>
  </si>
  <si>
    <r>
      <rPr>
        <sz val="10"/>
        <rFont val="Times New Roman"/>
        <family val="1"/>
      </rPr>
      <t>з них: за бюджетними програмами (КПКВК або ТПКВКМБ), КЕКВ (розписати за кодами бюджетної класифікації)</t>
    </r>
  </si>
  <si>
    <r>
      <rPr>
        <b/>
        <sz val="10"/>
        <rFont val="Times New Roman"/>
        <family val="1"/>
      </rPr>
      <t>6.2. Збільшення доходів бюджету (+), усього</t>
    </r>
  </si>
  <si>
    <r>
      <rPr>
        <b/>
        <sz val="12"/>
        <rFont val="Times New Roman"/>
        <family val="1"/>
      </rPr>
      <t>7.2. Повернення кредитів до бюджету та розподіл надання кредитів з бюджету</t>
    </r>
  </si>
  <si>
    <r>
      <rPr>
        <b/>
        <sz val="10"/>
        <rFont val="Times New Roman"/>
        <family val="1"/>
      </rPr>
      <t>1. Кредитування, усього(підпункт 1.1 + підпункт 1.2)</t>
    </r>
  </si>
  <si>
    <r>
      <rPr>
        <sz val="10"/>
        <rFont val="Times New Roman"/>
        <family val="1"/>
      </rPr>
      <t>з них: за бюджетними програмами КПКВК або ТПКВКМБ та ККК</t>
    </r>
  </si>
  <si>
    <r>
      <rPr>
        <sz val="10"/>
        <rFont val="Times New Roman"/>
        <family val="1"/>
      </rPr>
      <t>(розписати за кодами бюджетної класифікації)</t>
    </r>
  </si>
  <si>
    <r>
      <rPr>
        <b/>
        <sz val="10"/>
        <rFont val="Times New Roman"/>
        <family val="1"/>
      </rPr>
      <t>1.2. Повернення кредитів (-)</t>
    </r>
    <r>
      <rPr>
        <sz val="10"/>
        <rFont val="Times New Roman"/>
        <family val="1"/>
      </rPr>
      <t xml:space="preserve">, </t>
    </r>
    <r>
      <rPr>
        <b/>
        <sz val="10"/>
        <rFont val="Times New Roman"/>
        <family val="1"/>
      </rPr>
      <t>усього</t>
    </r>
  </si>
  <si>
    <r>
      <rPr>
        <b/>
        <sz val="12"/>
        <rFont val="Times New Roman"/>
        <family val="1"/>
      </rPr>
      <t>7.3. Гарантії</t>
    </r>
  </si>
  <si>
    <r>
      <rPr>
        <b/>
        <sz val="10"/>
        <rFont val="Times New Roman"/>
        <family val="1"/>
      </rPr>
      <t>№з/п</t>
    </r>
  </si>
  <si>
    <r>
      <rPr>
        <b/>
        <sz val="10"/>
        <rFont val="Times New Roman"/>
        <family val="1"/>
      </rPr>
      <t>Найменування суб'єкта господарювання</t>
    </r>
  </si>
  <si>
    <r>
      <rPr>
        <b/>
        <sz val="10"/>
        <rFont val="Times New Roman"/>
        <family val="1"/>
      </rPr>
      <t>Рік набрання чинності гарантійною угодою</t>
    </r>
  </si>
  <si>
    <r>
      <rPr>
        <b/>
        <sz val="10"/>
        <rFont val="Times New Roman"/>
        <family val="1"/>
      </rPr>
      <t>Гарантійні зобов'язання</t>
    </r>
  </si>
  <si>
    <r>
      <rPr>
        <b/>
        <sz val="10"/>
        <rFont val="Times New Roman"/>
        <family val="1"/>
      </rPr>
      <t>сума гарантованого кредиту (позики) в іноземній валюті</t>
    </r>
  </si>
  <si>
    <r>
      <rPr>
        <b/>
        <sz val="10"/>
        <rFont val="Times New Roman"/>
        <family val="1"/>
      </rPr>
      <t>сума гарантованого кредиту (позики) в національній валюті</t>
    </r>
  </si>
  <si>
    <r>
      <rPr>
        <b/>
        <sz val="10"/>
        <rFont val="Times New Roman"/>
        <family val="1"/>
      </rPr>
      <t>додаткові зобов'язання, виконання яких гарантуються</t>
    </r>
  </si>
  <si>
    <r>
      <rPr>
        <b/>
        <sz val="10"/>
        <rFont val="Times New Roman"/>
        <family val="1"/>
      </rPr>
      <t>код валюти</t>
    </r>
  </si>
  <si>
    <r>
      <rPr>
        <b/>
        <sz val="10"/>
        <rFont val="Times New Roman"/>
        <family val="1"/>
      </rPr>
      <t>сума</t>
    </r>
  </si>
  <si>
    <r>
      <rPr>
        <b/>
        <sz val="10"/>
        <rFont val="Times New Roman"/>
        <family val="1"/>
      </rPr>
      <t>Разом</t>
    </r>
  </si>
  <si>
    <r>
      <rPr>
        <sz val="10"/>
        <rFont val="Times New Roman"/>
        <family val="1"/>
      </rPr>
      <t>х</t>
    </r>
  </si>
  <si>
    <r>
      <rPr>
        <b/>
        <sz val="12"/>
        <rFont val="Times New Roman"/>
        <family val="1"/>
      </rPr>
      <t>7.4. Запозичення</t>
    </r>
  </si>
  <si>
    <r>
      <rPr>
        <b/>
        <sz val="10"/>
        <rFont val="Times New Roman"/>
        <family val="1"/>
      </rPr>
      <t>Ініціатор залучення кредиту (позики) / кінцевий позичальник</t>
    </r>
  </si>
  <si>
    <r>
      <rPr>
        <b/>
        <sz val="10"/>
        <rFont val="Times New Roman"/>
        <family val="1"/>
      </rPr>
      <t>Мета / інвестиційний проєкт, на реалізацію якого запозичуються кошти</t>
    </r>
  </si>
  <si>
    <r>
      <rPr>
        <b/>
        <sz val="10"/>
        <rFont val="Times New Roman"/>
        <family val="1"/>
      </rPr>
      <t>Вибірка кредиту (позики)</t>
    </r>
  </si>
  <si>
    <r>
      <rPr>
        <b/>
        <sz val="10"/>
        <rFont val="Times New Roman"/>
        <family val="1"/>
      </rPr>
      <t>Сума кредиту (позики)</t>
    </r>
  </si>
  <si>
    <r>
      <rPr>
        <b/>
        <sz val="10"/>
        <rFont val="Times New Roman"/>
        <family val="1"/>
      </rPr>
      <t>Умови кредиту (позики)</t>
    </r>
  </si>
  <si>
    <r>
      <rPr>
        <b/>
        <sz val="10"/>
        <rFont val="Times New Roman"/>
        <family val="1"/>
      </rPr>
      <t>сума у валюті кредиту (позики)</t>
    </r>
  </si>
  <si>
    <r>
      <rPr>
        <b/>
        <sz val="10"/>
        <rFont val="Times New Roman"/>
        <family val="1"/>
      </rPr>
      <t>сума в національній валюті</t>
    </r>
  </si>
  <si>
    <r>
      <rPr>
        <b/>
        <sz val="10"/>
        <rFont val="Times New Roman"/>
        <family val="1"/>
      </rPr>
      <t>рік</t>
    </r>
  </si>
  <si>
    <r>
      <rPr>
        <sz val="10"/>
        <rFont val="Times New Roman"/>
        <family val="1"/>
      </rPr>
      <t>поточний (n)</t>
    </r>
  </si>
  <si>
    <r>
      <rPr>
        <sz val="10"/>
        <rFont val="Times New Roman"/>
        <family val="1"/>
      </rPr>
      <t>термін кредиту (позики)</t>
    </r>
  </si>
  <si>
    <r>
      <rPr>
        <sz val="10"/>
        <rFont val="Times New Roman"/>
        <family val="1"/>
      </rPr>
      <t>(n+1)</t>
    </r>
  </si>
  <si>
    <r>
      <rPr>
        <sz val="10"/>
        <rFont val="Times New Roman"/>
        <family val="1"/>
      </rPr>
      <t>відсоткова ставка</t>
    </r>
  </si>
  <si>
    <r>
      <rPr>
        <sz val="10"/>
        <rFont val="Times New Roman"/>
        <family val="1"/>
      </rPr>
      <t>(n+2)</t>
    </r>
  </si>
  <si>
    <r>
      <rPr>
        <sz val="10"/>
        <rFont val="Times New Roman"/>
        <family val="1"/>
      </rPr>
      <t>комісійні платежі</t>
    </r>
  </si>
  <si>
    <r>
      <rPr>
        <sz val="10"/>
        <rFont val="Times New Roman"/>
        <family val="1"/>
      </rPr>
      <t>(n+3)</t>
    </r>
  </si>
  <si>
    <r>
      <rPr>
        <sz val="10"/>
        <rFont val="Times New Roman"/>
        <family val="1"/>
      </rPr>
      <t>інші обов'язкові платежі</t>
    </r>
  </si>
  <si>
    <r>
      <rPr>
        <sz val="10"/>
        <rFont val="Times New Roman"/>
        <family val="1"/>
      </rPr>
      <t>штрафні санкції</t>
    </r>
  </si>
  <si>
    <r>
      <rPr>
        <b/>
        <sz val="12"/>
        <rFont val="Times New Roman"/>
        <family val="1"/>
      </rPr>
      <t>8. Обґрунтування та припущення щодо оцінки прямого та опосередкованого впливу проєкту акта на надходження та витрати державного та/або місцевого бюджетів, перелік ризиків, у тому числі фіскальних</t>
    </r>
  </si>
  <si>
    <t>6. Базові показники</t>
  </si>
  <si>
    <t>6.1. Заінтересовані сторони, на забезпечення інтересів яких спрямовано реалізацію акта</t>
  </si>
  <si>
    <r>
      <t>7.1. Видатки на здійснення заходів, передбачених проєктом акта, та доходи бюджету</t>
    </r>
    <r>
      <rPr>
        <sz val="12"/>
        <rFont val="Times New Roman"/>
        <family val="1"/>
      </rPr>
      <t xml:space="preserve">
</t>
    </r>
  </si>
  <si>
    <t>тис. грн</t>
  </si>
  <si>
    <t>Мета / інвестиційний проєкт</t>
  </si>
  <si>
    <t>х</t>
  </si>
  <si>
    <t> </t>
  </si>
  <si>
    <t>(назва проєкту акта)</t>
  </si>
  <si>
    <t>Початок реалізації акта</t>
  </si>
  <si>
    <t xml:space="preserve">Кінцевий термін реалізації акта </t>
  </si>
  <si>
    <t>1. Період реалізації акта (рік)</t>
  </si>
  <si>
    <t>2024 рік</t>
  </si>
  <si>
    <t>Поточний рік (2024)</t>
  </si>
  <si>
    <t>Рік (2025)</t>
  </si>
  <si>
    <t>Рік (2027)</t>
  </si>
  <si>
    <t>7. Зведені фінансово-економічні розрахунки</t>
  </si>
  <si>
    <t>державний</t>
  </si>
  <si>
    <t>Рік (2026)</t>
  </si>
  <si>
    <t>(підпис)</t>
  </si>
  <si>
    <t>1.1. Надання кредитів (+), усього</t>
  </si>
  <si>
    <t>Вид бюджету:</t>
  </si>
  <si>
    <t>4. Доходи</t>
  </si>
  <si>
    <t>2025 рік</t>
  </si>
  <si>
    <t>2026 рік</t>
  </si>
  <si>
    <t>2027 рік</t>
  </si>
  <si>
    <t>постійно</t>
  </si>
  <si>
    <t>осіб</t>
  </si>
  <si>
    <t>x</t>
  </si>
  <si>
    <r>
      <t xml:space="preserve">Стратегічна ціль 1: </t>
    </r>
    <r>
      <rPr>
        <b/>
        <sz val="12"/>
        <rFont val="Times New Roman"/>
        <family val="1"/>
        <charset val="204"/>
      </rPr>
      <t>Відновлення та повноцінне життя</t>
    </r>
  </si>
  <si>
    <t>Кількість послуг із соціально-психологічної допомоги, наданих центрами соціально-психологічної реабілітації населення</t>
  </si>
  <si>
    <t>од.</t>
  </si>
  <si>
    <t>Заходи з ментальної, спортивної, фізичної, психологічної реабілітації та професійної адаптації</t>
  </si>
  <si>
    <t>Здійснення заходів із психологічної допомоги ветеранам війни, членам їх сімей та деяким іншим категоріям осіб</t>
  </si>
  <si>
    <t>Забезпечення функціонування центрів відповідно до затверджених кошторисів для здійснення заходів із надання соціально-психологічної допомоги</t>
  </si>
  <si>
    <t>Чи будуть зменшуватися або збільшуватися видатки на зв'язок, оплату комунальних послуг, оренду, поточний ремонт тощо?</t>
  </si>
  <si>
    <t>Кількість людино-годин участі у заходах з психологічної допомоги другого рівня</t>
  </si>
  <si>
    <t>Кількість людино-годин участі у заходах з психологічної допомоги третього рівня</t>
  </si>
  <si>
    <t>Кількість навчально-тренувальних зборів в Україні</t>
  </si>
  <si>
    <t>Кількість спортивних змагань в Україні</t>
  </si>
  <si>
    <t>Кількість осіб з числа членів сімей загиблих (померлих) осіб, які отримали одноразову грошову допомогу</t>
  </si>
  <si>
    <t>Кількість осіб І-ІІІ групи інвалідності внаслідок війни, які отримали одноразову грошову допомогу</t>
  </si>
  <si>
    <t>Кількість виготовлених бланків посвідчень для ветеранів війни, постраждалих учасників Революції Гідності та членів сімей загиблих (померлих) ветеранів війни, членів сімей загиблих (померлих) Захисників та Захисниць України</t>
  </si>
  <si>
    <t>Кількість виготовлених нагрудних знаків для ветеранів війни</t>
  </si>
  <si>
    <t>Кількість осіб з інвалідністю внаслідок війни I-II групи з числа учасників АТО/ООС/заходи оборони та члени сімей загиблих (померлих) Захисників і Захисниць, які отримали грошову компенсацію для придбання житла</t>
  </si>
  <si>
    <t>Кількість ВПО, які захищали незалежність, суверенітет та територіальну цілісність України і визнані УБД чи особами з інвалідністю внаслідок війни III групи, які отримали грошову компенсацію для придбання житла</t>
  </si>
  <si>
    <t>Кількість осіб з інвалідністю внаслідок війни I-II групи з числа учасників бойових дій на території інших держав та члени сімей загиблих (померлих) з їх числа, які отримали грошову компенсацію для придбання житла</t>
  </si>
  <si>
    <t>Стратегічна ціль 2. Пам’ять та повага</t>
  </si>
  <si>
    <t>Кількість почесних поховань</t>
  </si>
  <si>
    <t>Кількість учасників заходів Мінветеранів, які взяли участь у відвідуванні військових поховань і військових пам’ятників, відзначенні святкових, пам’ятних та історичних дат, пов’язаних із вшануванням ветеранів війни, захистом незалежності, суверенітету та територіальної цілісності України, формуванням соборності та державності, проголошенням незалежності України, виконанні проектів та заходів, зокрема щодо вивчення та розвитку ветеранського руху</t>
  </si>
  <si>
    <t>Кількість ветеранів війни, які взяли участь в заходах у сфері героїзації ветеранів війни</t>
  </si>
  <si>
    <t>Кількість ветеранів війни, які взяли участь у реалізації проектів громадських об’єднань ветеранів війни</t>
  </si>
  <si>
    <t>Стратегічна ціль 3. Реінтеграція в суспільство</t>
  </si>
  <si>
    <t>Кількість проектів, виконаних за фінансової підтримки Українського ветеранського фонду за результатами конкурсного відбору</t>
  </si>
  <si>
    <t>Кількість ветеранів війни та членів їх сімей, зокрема таких, що були евакуйовані, яким надано фінансування для створення умов для їх інтеграції за новим місцем проживання в Україні</t>
  </si>
  <si>
    <t>Кількість осіб з числа ветеранів війни, членів їх сімей та деяких інших категорій осіб, які отримали послуги з професійної адаптації</t>
  </si>
  <si>
    <t>Кількість фахівців із супроводу ветеранів війни та демобілізованих осіб</t>
  </si>
  <si>
    <t>Керівництво та управління у справах ветеранів</t>
  </si>
  <si>
    <t>Заходи з формування позитивного образу ветеранів війни, виготовлення бланків посвідчень та нагрудних знаків, розвитку ветеранського руху, вшанування пам’яті Захисників та Захисниць України</t>
  </si>
  <si>
    <t>Функціонування Українського ветеранського фонду, у тому числі здійснення фондом заходів з підтримки проектів</t>
  </si>
  <si>
    <t>Виплата одноразової грошової допомоги в разі загибелі (смерті) або інвалідності деяких категорій осіб відповідно до Закону України «Про статус ветеранів війни, гарантії їх соціального захисту»</t>
  </si>
  <si>
    <t>Створення та функціонування Національного військового меморіального кладовища</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</si>
  <si>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</si>
  <si>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Міністерство охорони здоров’я України</t>
  </si>
  <si>
    <t>Міністерство соціальної політики України</t>
  </si>
  <si>
    <t>Виплата особам, які мають особливі та особливі трудові заслуги перед Батьківщиною або за роботу в спеціальних умовах</t>
  </si>
  <si>
    <t>Виплата житлових субсидій та пільг громадянам на оплату житлово-комунальних послуг, придбання твердого та рідкого пічного побутового палива і скрапленого газу</t>
  </si>
  <si>
    <t>Соціальний захист осіб з інвалідністю</t>
  </si>
  <si>
    <t>Міністерство молоді та спорту України</t>
  </si>
  <si>
    <t>Розвиток фізичної культури, спорту вищих досягнень та резервного спорту</t>
  </si>
  <si>
    <t>Міністерство юстиції України</t>
  </si>
  <si>
    <t>Виконання покарань установами і органами Державної кримінально-виконавчої служби України</t>
  </si>
  <si>
    <t>Міністерство розвитку громад, територій та інфраструктури України</t>
  </si>
  <si>
    <t>Державне пільгове кредитування індивідуальних сільських забудовників на будівництво (реконструкцію) та придбання житла</t>
  </si>
  <si>
    <t>Ветерани війни, та військовослужбовці, які звільняються або звільнені з військової служби, а також члени їх сімей, особи, які мають особливі заслуги перед Батьківщиною, члени сімей таких осіб, члени сімей загиблих (померлих) ветеранів війни, члени сімей загиблих (померлих) Захисників та Захисниць України</t>
  </si>
  <si>
    <t>Забезпечення виконання функцій, покладених на Мінветеранів</t>
  </si>
  <si>
    <t>Здійснення Мінветеранів заходів у сфері героїзації ветеранів війни</t>
  </si>
  <si>
    <t>Здійснення Мінветеранів заходів у сфері утвердження української національної та громадянської ідентичності</t>
  </si>
  <si>
    <t>Здійснення Мінветеранів заходів з відвідування військових поховань і військових пам’ятників, відзначення святкових, пам’ятних та історичних дат, пов’язаних із вшануванням ветеранів війни, захистом незалежності, суверенітету та територіальної цілісності України, формуванням соборності та державності, проголошенням незалежності України, виконання проектів та заходів, зокрема щодо вивчення та розвитку ветеранського руху</t>
  </si>
  <si>
    <t>Фінансова підтримка громадських об’єднань ветеранів війни для виконання проектів за результатами конкурсу</t>
  </si>
  <si>
    <t>Виготовлення бланків посвідчень для ветеранів війни та відповідних нагрудних знаків до них, бланків посвідчень для постраждалих учасників Революції Гідності та членів сімей загиблих (померлих) ветеранів війни, членів сімей загиблих (померлих) Захисників та Захисниць України, бланків листів талонів на право одержання ветеранами війни проїзних квитків безоплатно і з 50-відсотковою знижкою їх вартості</t>
  </si>
  <si>
    <t>Здійснення заходів із професійної адаптації ветеранів війни, членів їх сімей та прирівняних до них особам</t>
  </si>
  <si>
    <t>Здійснення заходів з розвитку спорту ветеранів війни</t>
  </si>
  <si>
    <t>Здійснення заходів з відновлення ветеранів війни, членів їх сімей та деяких інших категорій осіб</t>
  </si>
  <si>
    <t>Надання фінансової підтримки ветеранам та членам їх сімей для реалізації проектів, які за результатами конкурсного відбору визначені переможцями</t>
  </si>
  <si>
    <t>Надання на період воєнного стану підтримки ветеранам та членам їх сімей, фінансування заходів щодо створення умов для інтеграції ветеранів та членів їх сімей, зокрема таких, що були евакуйовані, за новим місцем проживання в Україні</t>
  </si>
  <si>
    <t>Організація конференцій, форумів, програм та інших публічних заходів відповідно до основних завдань Фонду</t>
  </si>
  <si>
    <t>Проведення соціологічних та інших досліджень, опитувань щодо громадської думки і фокус-груп тощо</t>
  </si>
  <si>
    <t>Розроблення, виробництво, розміщення та поширення друкованої продукції, фото та відеоматеріалів, телевізійного продукту, відео- та звукозаписів, публікацій, інформаційних і рекламних матеріалів, пов’язаних із виконанням завдань і функцій Фонду</t>
  </si>
  <si>
    <t>Забезпечення функціонування Українського ветеранського фонду відповідно до затвердженого кошторису</t>
  </si>
  <si>
    <t>Виплата одноразової грошової допомоги в разі загибелі (смерті) деяких категорій осіб відповідно до Закону України "Про статус ветеранів війни, гарантії їх соціального захисту"</t>
  </si>
  <si>
    <t>Виплата одноразової грошової допомоги в разі встановлення інвалідності внаслідок поранення, контузії, каліцтва або захворювання деяких категорій осіб відповідно до Закону України "Про статус ветеранів війни, гарантії їх соціального захисту"</t>
  </si>
  <si>
    <t>Організаційне та матеріально-технічне забезпечення діяльності державної установи "Національне військове меморіальне кладовище"</t>
  </si>
  <si>
    <t>Будівництво об’єктів Національного військового меморіального кладовища, в тому числі виконання проектно-вишукувальних, підготовчих та будівельних робіт</t>
  </si>
  <si>
    <t>Виплата грошової компенсації за належні для отримання жилі приміщення особам з інвалідністю внаслідок війни І-ІІ групи з числа учасників АТО/ООС/заходи оборони та членам сімей загиблих (померлих) учасників АТО/ООС/Захисників і Захисниць</t>
  </si>
  <si>
    <t>Виплата грошової компенсації за належні для отримання жилі приміщення внутрішньо переміщеним особам, які захищали незалежність, суверенітет та територіально цілісність України і визнані УБД чи особами з інвалідністю внаслідок війни ІІІ групи</t>
  </si>
  <si>
    <t>Виплата грошової компенсації за належні для отримання жилі приміщення особам з інвалідністю внаслідок війни І-ІІ групи з числа учасників бойових дій на території інших держав та членам сімей загиблих (померлих) з їх числа</t>
  </si>
  <si>
    <t>Організація та проведення суб’єктами сфери фізичної культури і спорту (Всеукраїнським центром фізичного здоров’я населення «Спорт для всіх») фізкультурно-оздоровчої діяльності (послуги)</t>
  </si>
  <si>
    <t>Залучення ветеранів війни до соціального проекту «Активні парки – локації здорової України» в якості координаторів</t>
  </si>
  <si>
    <t>Разова грошова виплата до Дня Незалежності України ветеранам війни та жертвам нацистських переслідувань</t>
  </si>
  <si>
    <t>Одноразова грошова винагорода особам, яким присвоєно звання Герой України за здійснення визначного геройського вчинку</t>
  </si>
  <si>
    <t>Виплата щомісячної грошової виплати членам сімей загиблих (померлих) громадян з числа осіб, які мають особливі заслуги перед Батьківщиною</t>
  </si>
  <si>
    <t>Протезування та ортезування виробами підвищеної функціональності за новітніми технологіями та технологіями виготовлення, які відсутні в Україні, та/або спеціальними виробами для занять спортом окремих категорій громадян, які втратили функціональні можливості кінцівки або кінцівок,  у тому числі оплату банківських послуг</t>
  </si>
  <si>
    <t>Виплата пільг на оплату житлово-комунальних послуг, придбання твердого та рідкого пічного побутового палива і скрапленого газу”</t>
  </si>
  <si>
    <t>Надання кредиту кандидатам, на яких поширюється дія пунктів 19-21 частини першої статті 6 або пунктів 11-14 частини другої статті 7 Закону України “Про статус ветеранів війни, гарантії їх соціального захисту”</t>
  </si>
  <si>
    <t>Пільгове кредитування індивідуальних сільських забудовників на будівництво (реконструкцію) та придбання житла зокрема, особам, на яких поширюється дія пунктів 19 і 20 частини першої статті 6 та абзацу четвертого пункту 1 статті 10 Закону України “Про статус ветеранів війни, гарантії їх соціального захисту”</t>
  </si>
  <si>
    <t>Фінансування закладів охорони здоров’я, що забезпечують надання спеціалізованої багатопрофільної стаціонарної та консультативної медичної допомоги окремим категоріям населення</t>
  </si>
  <si>
    <t>за бюджетною програмою КПКВК 1501010</t>
  </si>
  <si>
    <t>за бюджетною програмою КПКВК 1501030</t>
  </si>
  <si>
    <t>за бюджетною програмою КПКВК 1501040</t>
  </si>
  <si>
    <t>за бюджетною програмою КПКВК 1501090</t>
  </si>
  <si>
    <t>за бюджетною програмою КПКВК 1501100</t>
  </si>
  <si>
    <t>за бюджетною програмою КПКВК 1501110</t>
  </si>
  <si>
    <t>за бюджетною програмою КПКВК 1511040</t>
  </si>
  <si>
    <t>за бюджетною програмою КПКВК 1511050</t>
  </si>
  <si>
    <t>за бюджетною програмою КПКВК 1511060</t>
  </si>
  <si>
    <t>за бюджетною програмою КПКВК 1511090</t>
  </si>
  <si>
    <t>за бюджетною програмою КПКВК 2301110</t>
  </si>
  <si>
    <t>за бюджетною програмою КПКВК 2501250</t>
  </si>
  <si>
    <t>за бюджетною програмою КПКВК 2506110</t>
  </si>
  <si>
    <t>за бюджетною програмою КПКВК 2507110</t>
  </si>
  <si>
    <t>за бюджетною програмою КПКВК 3101430</t>
  </si>
  <si>
    <t>за бюджетною програмою КПКВК 3101490</t>
  </si>
  <si>
    <t>за бюджетною програмою КПКВК 3401220</t>
  </si>
  <si>
    <t>за бюджетною програмою КПКВК 3411250</t>
  </si>
  <si>
    <t>за бюджетною програмою КПКВК 3601020</t>
  </si>
  <si>
    <t>Директор Департаменту соціальної політики</t>
  </si>
  <si>
    <t>Наталія ГУМЕНЮК</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</si>
  <si>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</si>
  <si>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</si>
  <si>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4. Доходи бюджету згідно з проєктом акта, які наявні у бюджеті, усього</t>
  </si>
  <si>
    <t>з них:
(розписати за кодами бюджетної класифікації)</t>
  </si>
  <si>
    <t>ФІНАНСОВО-ЕКОНОМІЧНІ РОЗРАХУНКИ</t>
  </si>
  <si>
    <t>Кількість розроблених модулів системи обліку та адміністрування отриманих пільг/послуг ветеранами війни</t>
  </si>
  <si>
    <t>Кількість створених прикладних програмних інтерфейсів інформаційних обмінів з іншими державними органами</t>
  </si>
  <si>
    <t>Кількість розроблених електронних публічних послуг для ветеранів війни та членів їх сімей засобами Єдиного державного реєстру ветеранів вйни</t>
  </si>
  <si>
    <t>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</si>
  <si>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Спеціалізована медична допомога</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</si>
  <si>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</si>
  <si>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Надання пільгового довгострокового державного кредиту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</si>
  <si>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Нарощування функціональності (модернізація) Інформаційно_x0002_комунікаційної системи “Єдиний державний реєстр ветеранів війни”</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</si>
  <si>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</si>
  <si>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Реалізація проекту акта не потребуватиме додаткових коштів з державного бюджету та буде реалізовуватися в межах бюджетних призначень на відповідний рік за бюджетними програмами, головними розпорядниками коштів за якими є Мінветеранів, МОЗ, Мінсоцполітики, Мінмолодьспорту, Мін’юст, Мінінфраструктури.</t>
  </si>
  <si>
    <t>до проєкту Закону України “Про основні засади державної ветеранської політики”</t>
  </si>
  <si>
    <t>Середня вартість відшкодування послуг із психологічної допомоги другого рівня, які надаються фахівцями із надання послуг суб’єктів надання послуг усім категоріям отримувачів послуг, на одну особу протягом однієї години (без податку на додану вартість)</t>
  </si>
  <si>
    <t>грн</t>
  </si>
  <si>
    <t>Глобальна ставка на одну мультидисциплінарну команду з психологічної допомоги (без податку на додану вартість)</t>
  </si>
  <si>
    <t>Кількість суб’єктів надання послуг з психологічної допомоги третього рівня для ветеранів війни, членів їх сімей та деяких інших категорій осіб</t>
  </si>
  <si>
    <t>Кількість міжнародних спортивних змагань за кордоном</t>
  </si>
  <si>
    <t>Кількість учасників бойових дій, визначених у пунктах 19-25 частини першої статті 6 Закону України “Про статус ветеранів війни, гарантії їх соціального захисту” (далі - Закон) та осіб з інвалідністю внаслідок війни, визначеними у пунктах 11-16 частини другої статті 7 Закону, які отримують допомогу для занять спортом у спортивних клубах</t>
  </si>
  <si>
    <t>Кількість осіб, які захищали незалежність, суверенітет та територіальну цілісність України та отримують послуги з первинної медичної допомоги</t>
  </si>
  <si>
    <t>Вартість відшкодування наданної медичної послуги на одного пацієнта</t>
  </si>
  <si>
    <t xml:space="preserve">Кількість осіб, які навчаються в закладах освіти для здобуття ступеня освіти "Фаховий молодший бакалавр" за контрактом та не отримували державний грант на здобуття вищої освіти відповідно до постанови Кабінету Міністрів України від 18 липня 2024 р. № 822 (зі змінами) </t>
  </si>
  <si>
    <t>Кількість осіб, які навчаються  в закладах освіти для здобуття ступеня освіти "Бакалавр" за контрактом та не отримували державний грант на здобуття вищої освіти відповідно до постанови Кабінету Міністрів України від 18 липня 2024 р. № 822 (зі змінами)</t>
  </si>
  <si>
    <t>Кількість осіб, які навчаються в закладах освіти для здобуття ступеня освіти "Магістр" за контрактом та не отримували державний грант на здобуття вищої освіти відповідно до постанови Кабінету Міністрів України від 18 липня 2024 р. № 822 (зі змінами)</t>
  </si>
  <si>
    <t>Здійснення заходів з вшанування пам’яті ветеранів, відвідування військових поховань і військових пам’ятників, відзначення святкових, пам’ятних та історичних дат, пов’язаних із вшануванням ветеранів війни, захистом незалежності, суверенітету та територіальної цілісності України, формуванням соборності та державності, виконання проєктів та заходів щодо формування позитивного образу та героїзації ветеранів у суспільстві</t>
  </si>
  <si>
    <t>Здійснення заходів національно-патріотичного та військово-патріотичного виховання зокрема із залученням ветеранів у процес, а також участь у підготовці, перепідготовці та підвищенні кваліфікації фахівців з числа ветеранів у сфері утвердження української національної та громадянської ідентичності</t>
  </si>
  <si>
    <t>Допомога, яка спрямовується на оплату послуг, пов'язаних зі спортом, що надаються спортивними клубами, які надають послуги у сфері фізичної культури і спорту та зареєстровані відповідно до законодавства</t>
  </si>
  <si>
    <t>Відшкодування вартості наданної медичної послуги особам, які захищали незалежність, суверенітет та територіальну цілісність України</t>
  </si>
  <si>
    <t>Компенсація вартості навчання в закладах професійної (професійно-технічної), фахової передвищої освіти, вищої освіти всіх форм власності, здобувачів професійної (професійно-технічної), фахової передвищої, вищої освіти — дітей деяких категорій осіб, які захищали незалежність, суверенітет та територіальну цілісність України та навчаються на місцях, що фінансуються за кошти фізичних / юридичних осіб, шляхом надання сертифікатів на навчання відповідно до порядку, визначеного Кабінетом Міністрів України</t>
  </si>
  <si>
    <t>Субвенція з державного бюджету місцевим бюджетам на реалізацію публічного інвестиційного проекту із розвитку ветеранських просторів</t>
  </si>
  <si>
    <t>Кількість центрів соціально-психологічної реабілітації населення</t>
  </si>
  <si>
    <t>Кількість штатних одиниць в державній установі "Національне військове меморіальне кладовище"</t>
  </si>
  <si>
    <t xml:space="preserve">Забезпечення функціонування центрів соціально-психологічної реабілітації населення, Українського ветеранського фонду, державної установи "Національне військове меморіальне кладовище" відповідно до затверджених кошторисів </t>
  </si>
  <si>
    <t>тис. осіб</t>
  </si>
  <si>
    <t>Міністерство у справах ветеранів України у 2024 році</t>
  </si>
  <si>
    <t>Міністерство у справах ветеранів України у 2025 році</t>
  </si>
  <si>
    <t>Заходи з підтримки та допомоги ветеранам війни, членам їх сімей та членам родин загиблих</t>
  </si>
  <si>
    <t>Забезпечення діяльності підприємств, установ та організацій Міністерства у справах ветеранів</t>
  </si>
  <si>
    <t>Реалізація публічного інвестиційного проекту із створення та функціонування Національного військового меморіального кладовища</t>
  </si>
  <si>
    <t xml:space="preserve">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t>
  </si>
  <si>
    <t>за бюджетною програмою КПКВК 1501120</t>
  </si>
  <si>
    <t>за бюджетною програмою КПКВК 1501130</t>
  </si>
  <si>
    <t>за бюджетною програмою КПКВК 1501800</t>
  </si>
  <si>
    <t>за бюджетною програмою КПКВК 1511800</t>
  </si>
  <si>
    <t>за бюджетною програмою КПКВК 1511810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</si>
</sst>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Times New Roman"/>
      <family val="1"/>
    </font>
    <font>
      <sz val="12"/>
      <name val="Times New Roman"/>
      <family val="1"/>
    </font>
    <font>
      <b/>
      <sz val="13.5"/>
      <name val="Times New Roman"/>
      <family val="1"/>
    </font>
    <font>
      <b/>
      <sz val="12"/>
      <name val="Times New Roman"/>
      <family val="1"/>
    </font>
    <font>
      <i/>
      <sz val="12"/>
      <name val="Times New Roman"/>
      <family val="1"/>
    </font>
    <font>
      <b/>
      <sz val="10"/>
      <name val="Times New Roman"/>
      <family val="1"/>
    </font>
    <font>
      <i/>
      <sz val="12"/>
      <color rgb="FF000000"/>
      <name val="Times New Roman"/>
      <family val="1"/>
    </font>
    <font>
      <sz val="12"/>
      <name val="Times New Roman"/>
      <family val="1"/>
      <charset val="204"/>
    </font>
    <font>
      <i/>
      <sz val="12"/>
      <name val="Times New Roman"/>
      <family val="1"/>
      <charset val="204"/>
    </font>
    <font>
      <b/>
      <sz val="12"/>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4"/>
      <name val="Times New Roman"/>
      <family val="1"/>
    </font>
    <font>
      <sz val="8"/>
      <name val="Times New Roman"/>
      <family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159">
    <xf numFmtId="0" fontId="0" fillId="0" borderId="0" xfId="0"/>
    <xf numFmtId="164" fontId="0" fillId="0" borderId="0" xfId="0" applyNumberFormat="1"/>
    <xf numFmtId="0" fontId="0" fillId="0" borderId="1" xfId="0" applyBorder="1" applyAlignment="1">
      <alignment horizontal="left" vertical="top" wrapText="1"/>
    </xf>
    <xf numFmtId="164" fontId="12" fillId="0" borderId="1" xfId="0" applyNumberFormat="1" applyFont="1" applyBorder="1" applyAlignment="1">
      <alignment horizontal="right" vertical="center"/>
    </xf>
    <xf numFmtId="0" fontId="1" fillId="0" borderId="0" xfId="0" applyFont="1" applyAlignment="1">
      <alignment horizontal="center" vertical="top" wrapText="1"/>
    </xf>
    <xf numFmtId="0" fontId="3"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vertical="top" wrapText="1"/>
    </xf>
    <xf numFmtId="0" fontId="7" fillId="0" borderId="0" xfId="0" applyFont="1" applyAlignment="1">
      <alignment wrapText="1"/>
    </xf>
    <xf numFmtId="0" fontId="3"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0" xfId="0" applyFont="1" applyAlignment="1">
      <alignment horizontal="left" vertical="top" wrapText="1"/>
    </xf>
    <xf numFmtId="0" fontId="8" fillId="0" borderId="0" xfId="0" applyFont="1"/>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lignment horizontal="left" vertical="top" wrapText="1"/>
    </xf>
    <xf numFmtId="164" fontId="10" fillId="0" borderId="1" xfId="0" applyNumberFormat="1" applyFont="1" applyBorder="1" applyAlignment="1">
      <alignment horizontal="right" vertical="center"/>
    </xf>
    <xf numFmtId="164" fontId="10" fillId="0" borderId="1" xfId="0" applyNumberFormat="1" applyFont="1" applyBorder="1" applyAlignment="1" applyProtection="1">
      <alignment horizontal="right" vertical="center"/>
      <protection locked="0"/>
    </xf>
    <xf numFmtId="164" fontId="0" fillId="0" borderId="1" xfId="0" applyNumberFormat="1" applyBorder="1" applyAlignment="1">
      <alignment horizontal="right" vertical="center"/>
    </xf>
    <xf numFmtId="164" fontId="12" fillId="0" borderId="1" xfId="0" applyNumberFormat="1" applyFont="1" applyBorder="1" applyAlignment="1" applyProtection="1">
      <alignment horizontal="right" vertical="center"/>
      <protection locked="0"/>
    </xf>
    <xf numFmtId="0" fontId="10" fillId="0" borderId="1" xfId="0" applyFont="1" applyBorder="1" applyAlignment="1">
      <alignment horizontal="left" vertical="top" wrapText="1"/>
    </xf>
    <xf numFmtId="4" fontId="10" fillId="0" borderId="1" xfId="0" applyNumberFormat="1" applyFont="1" applyBorder="1" applyAlignment="1">
      <alignment horizontal="right" vertical="center"/>
    </xf>
    <xf numFmtId="0" fontId="0" fillId="0" borderId="1" xfId="0" applyBorder="1" applyAlignment="1">
      <alignment horizontal="justify" vertical="top" wrapText="1"/>
    </xf>
    <xf numFmtId="0" fontId="0" fillId="0" borderId="2" xfId="0" applyBorder="1" applyAlignment="1">
      <alignment vertical="top" wrapText="1"/>
    </xf>
    <xf numFmtId="0" fontId="5" fillId="0" borderId="2" xfId="0" applyFont="1" applyBorder="1" applyAlignment="1">
      <alignment vertical="top" wrapText="1"/>
    </xf>
    <xf numFmtId="0" fontId="0" fillId="0" borderId="1" xfId="0" applyBorder="1"/>
    <xf numFmtId="0" fontId="5" fillId="0" borderId="1" xfId="0" applyFont="1" applyBorder="1" applyAlignment="1">
      <alignment vertical="top" wrapText="1"/>
    </xf>
    <xf numFmtId="0" fontId="0" fillId="0" borderId="1" xfId="0" applyBorder="1" applyAlignment="1">
      <alignment horizontal="center"/>
    </xf>
    <xf numFmtId="0" fontId="1" fillId="0" borderId="0" xfId="0" applyFont="1" applyAlignment="1">
      <alignment wrapText="1"/>
    </xf>
    <xf numFmtId="0" fontId="1" fillId="0" borderId="11" xfId="0" applyFont="1" applyBorder="1" applyAlignment="1">
      <alignment wrapText="1"/>
    </xf>
    <xf numFmtId="0" fontId="6" fillId="0" borderId="0" xfId="0" applyFont="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3" fillId="0" borderId="0" xfId="0" applyFont="1" applyAlignment="1">
      <alignment horizontal="left" wrapText="1"/>
    </xf>
    <xf numFmtId="0" fontId="3" fillId="0" borderId="1" xfId="0" applyFont="1" applyBorder="1" applyAlignment="1">
      <alignment horizontal="center" vertical="top" wrapText="1"/>
    </xf>
    <xf numFmtId="0" fontId="1" fillId="0" borderId="1" xfId="0" applyFont="1" applyBorder="1" applyAlignment="1">
      <alignment horizontal="left" vertical="top" wrapText="1"/>
    </xf>
    <xf numFmtId="0" fontId="13" fillId="0" borderId="0" xfId="0" applyFont="1" applyAlignment="1">
      <alignment horizontal="left" wrapText="1"/>
    </xf>
    <xf numFmtId="0" fontId="11"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0" fillId="0" borderId="8" xfId="0"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horizontal="center" vertical="top" wrapText="1"/>
    </xf>
    <xf numFmtId="0" fontId="5" fillId="0" borderId="13" xfId="0" applyFont="1" applyBorder="1" applyAlignment="1">
      <alignment horizontal="center" vertical="top" wrapText="1"/>
    </xf>
    <xf numFmtId="0" fontId="5" fillId="0" borderId="10" xfId="0" applyFont="1" applyBorder="1" applyAlignment="1">
      <alignment horizontal="center" vertical="top"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5" xfId="0" applyFont="1" applyBorder="1" applyAlignment="1">
      <alignment horizontal="center" vertical="top" wrapText="1"/>
    </xf>
    <xf numFmtId="0" fontId="0" fillId="0" borderId="1" xfId="0" applyBorder="1" applyAlignment="1">
      <alignment horizontal="justify"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4" xfId="0" applyBorder="1" applyAlignment="1">
      <alignment horizontal="center"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5" xfId="0" applyBorder="1" applyAlignment="1">
      <alignment horizontal="center" vertical="top" wrapText="1"/>
    </xf>
    <xf numFmtId="0" fontId="5" fillId="0" borderId="8"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Alignment="1">
      <alignment horizontal="center" vertical="top" wrapText="1"/>
    </xf>
    <xf numFmtId="0" fontId="5" fillId="0" borderId="11" xfId="0" applyFont="1" applyBorder="1" applyAlignment="1">
      <alignment horizontal="center" vertical="top" wrapText="1"/>
    </xf>
    <xf numFmtId="0" fontId="4" fillId="0" borderId="0" xfId="0" applyFont="1" applyAlignment="1">
      <alignment horizontal="right" vertical="top" wrapText="1"/>
    </xf>
    <xf numFmtId="0" fontId="0" fillId="0" borderId="0" xfId="0"/>
    <xf numFmtId="0" fontId="3" fillId="0" borderId="0" xfId="0" applyFont="1" applyAlignment="1">
      <alignment horizontal="left" vertical="top" wrapText="1"/>
    </xf>
    <xf numFmtId="164"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3" fillId="0" borderId="0" xfId="0" applyFont="1" applyAlignment="1">
      <alignment horizontal="left" vertical="center" wrapText="1"/>
    </xf>
    <xf numFmtId="0" fontId="7" fillId="0" borderId="11" xfId="0" applyFont="1" applyBorder="1" applyAlignment="1">
      <alignment horizontal="center"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164" fontId="1" fillId="0" borderId="2" xfId="0" applyNumberFormat="1" applyFont="1" applyBorder="1" applyAlignment="1">
      <alignment horizontal="right" vertical="top" wrapText="1"/>
    </xf>
    <xf numFmtId="164" fontId="1" fillId="0" borderId="3" xfId="0" applyNumberFormat="1" applyFont="1" applyBorder="1" applyAlignment="1">
      <alignment horizontal="right" vertical="top" wrapText="1"/>
    </xf>
    <xf numFmtId="164" fontId="1" fillId="0" borderId="2" xfId="0" applyNumberFormat="1" applyFont="1" applyBorder="1" applyAlignment="1">
      <alignment horizontal="right"/>
    </xf>
    <xf numFmtId="164" fontId="1" fillId="0" borderId="3" xfId="0" applyNumberFormat="1" applyFont="1" applyBorder="1" applyAlignment="1">
      <alignment horizontal="right"/>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164" fontId="9" fillId="0" borderId="2" xfId="0" applyNumberFormat="1" applyFont="1" applyBorder="1" applyAlignment="1">
      <alignment horizontal="right"/>
    </xf>
    <xf numFmtId="164" fontId="9" fillId="0" borderId="3" xfId="0" applyNumberFormat="1" applyFont="1" applyBorder="1" applyAlignment="1">
      <alignment horizontal="right"/>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164" fontId="9" fillId="0" borderId="2" xfId="0" applyNumberFormat="1" applyFont="1" applyBorder="1" applyAlignment="1">
      <alignment horizontal="right" vertical="top" wrapText="1"/>
    </xf>
    <xf numFmtId="164" fontId="9" fillId="0" borderId="3" xfId="0" applyNumberFormat="1" applyFont="1" applyBorder="1" applyAlignment="1">
      <alignment horizontal="right" vertical="top" wrapText="1"/>
    </xf>
    <xf numFmtId="0" fontId="1"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164" fontId="10" fillId="0" borderId="1" xfId="0" applyNumberFormat="1" applyFont="1" applyBorder="1" applyAlignment="1">
      <alignment horizontal="center"/>
    </xf>
    <xf numFmtId="0" fontId="3" fillId="0" borderId="3" xfId="0" applyFont="1" applyBorder="1" applyAlignment="1">
      <alignment horizontal="left" vertical="top" wrapText="1"/>
    </xf>
    <xf numFmtId="164" fontId="9" fillId="0" borderId="1" xfId="0" applyNumberFormat="1" applyFont="1" applyBorder="1" applyAlignment="1">
      <alignment horizontal="center" vertical="top" wrapText="1"/>
    </xf>
    <xf numFmtId="0" fontId="1" fillId="0" borderId="0" xfId="0" applyFont="1" applyAlignment="1">
      <alignment horizontal="righ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2" fillId="0" borderId="0" xfId="0" applyFont="1" applyAlignment="1">
      <alignment horizontal="center" vertical="top" wrapText="1"/>
    </xf>
    <xf numFmtId="0" fontId="11" fillId="0" borderId="11" xfId="0" applyFont="1" applyBorder="1" applyAlignment="1">
      <alignment horizontal="center" vertical="center" wrapText="1"/>
    </xf>
    <xf numFmtId="0" fontId="1" fillId="0" borderId="0" xfId="0" applyFont="1" applyAlignment="1">
      <alignment horizontal="center" vertical="top" wrapText="1"/>
    </xf>
    <xf numFmtId="0" fontId="7" fillId="0" borderId="11" xfId="0" applyFont="1" applyBorder="1" applyAlignment="1">
      <alignment horizontal="left" wrapText="1"/>
    </xf>
    <xf numFmtId="0" fontId="7" fillId="0" borderId="8" xfId="0" applyFont="1" applyBorder="1" applyAlignment="1">
      <alignment horizontal="left" wrapText="1"/>
    </xf>
    <xf numFmtId="3" fontId="7" fillId="0" borderId="1" xfId="0"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vertical="top"/>
    </xf>
    <xf numFmtId="164" fontId="7" fillId="0" borderId="2" xfId="0" applyNumberFormat="1" applyFont="1" applyBorder="1" applyAlignment="1">
      <alignment horizontal="right" vertical="top" wrapText="1"/>
    </xf>
    <xf numFmtId="164" fontId="7" fillId="0" borderId="3" xfId="0" applyNumberFormat="1" applyFont="1" applyBorder="1" applyAlignment="1">
      <alignment horizontal="right" vertical="top" wrapText="1"/>
    </xf>
    <xf numFmtId="3"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9" fillId="0" borderId="3" xfId="0" applyFont="1" applyBorder="1" applyAlignment="1">
      <alignment horizontal="center" vertical="top" wrapText="1"/>
    </xf>
    <xf numFmtId="0" fontId="4" fillId="0" borderId="11" xfId="0" applyFont="1" applyBorder="1" applyAlignment="1">
      <alignment horizontal="right" vertical="top" wrapText="1"/>
    </xf>
    <xf numFmtId="0" fontId="0" fillId="0" borderId="0" xfId="0" applyAlignment="1">
      <alignment horizontal="center"/>
    </xf>
    <xf numFmtId="164" fontId="1" fillId="0" borderId="2" xfId="0" applyNumberFormat="1" applyFont="1" applyBorder="1" applyAlignment="1">
      <alignment horizontal="center" vertical="top" wrapText="1"/>
    </xf>
    <xf numFmtId="164" fontId="1" fillId="0" borderId="3" xfId="0" applyNumberFormat="1" applyFont="1" applyBorder="1" applyAlignment="1">
      <alignment horizontal="center" vertical="top" wrapText="1"/>
    </xf>
    <xf numFmtId="164" fontId="0" fillId="0" borderId="1" xfId="0" applyNumberFormat="1" applyBorder="1" applyAlignment="1">
      <alignment horizontal="center"/>
    </xf>
    <xf numFmtId="164" fontId="9" fillId="0" borderId="2" xfId="0" applyNumberFormat="1" applyFont="1" applyBorder="1" applyAlignment="1">
      <alignment horizontal="center" vertical="top" wrapText="1"/>
    </xf>
    <xf numFmtId="164" fontId="9" fillId="0" borderId="3" xfId="0" applyNumberFormat="1" applyFont="1" applyBorder="1" applyAlignment="1">
      <alignment horizontal="center" vertical="top" wrapText="1"/>
    </xf>
    <xf numFmtId="4" fontId="1"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3" fontId="1" fillId="0" borderId="1" xfId="0" applyNumberFormat="1" applyFont="1" applyBorder="1" applyAlignment="1">
      <alignment horizontal="center" vertical="top" wrapText="1"/>
    </xf>
    <xf numFmtId="164" fontId="1" fillId="0" borderId="2" xfId="0" applyNumberFormat="1" applyFont="1" applyBorder="1" applyAlignment="1">
      <alignment horizontal="right" vertical="center" wrapText="1"/>
    </xf>
    <xf numFmtId="164" fontId="1" fillId="0" borderId="3" xfId="0" applyNumberFormat="1" applyFont="1" applyBorder="1" applyAlignment="1">
      <alignment horizontal="right"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08"/>
  <sheetViews>
    <sheetView showZeros="0" tabSelected="1" view="pageBreakPreview" topLeftCell="A40" zoomScaleNormal="100" zoomScaleSheetLayoutView="100" workbookViewId="0">
      <selection activeCell="G15" sqref="G15:H15"/>
    </sheetView>
  </sheetViews>
  <sheetFormatPr defaultRowHeight="12.75" x14ac:dyDescent="0.2"/>
  <cols>
    <col min="1" max="1" width="2.83203125" customWidth="1"/>
    <col min="2" max="2" width="51" customWidth="1"/>
    <col min="3" max="14" width="15.83203125" customWidth="1"/>
    <col min="17" max="17" width="27.83203125" style="1" customWidth="1"/>
  </cols>
  <sheetData>
    <row r="1" spans="2:14" ht="14.25" customHeight="1" x14ac:dyDescent="0.2">
      <c r="B1" s="122"/>
      <c r="C1" s="122"/>
      <c r="D1" s="122"/>
      <c r="E1" s="122"/>
      <c r="F1" s="122"/>
      <c r="G1" s="122"/>
      <c r="H1" s="122"/>
      <c r="I1" s="122"/>
      <c r="J1" s="122"/>
      <c r="K1" s="122"/>
      <c r="L1" s="122"/>
      <c r="M1" s="122"/>
      <c r="N1" s="122"/>
    </row>
    <row r="2" spans="2:14" ht="18" customHeight="1" x14ac:dyDescent="0.2">
      <c r="B2" s="125" t="s">
        <v>236</v>
      </c>
      <c r="C2" s="125"/>
      <c r="D2" s="125"/>
      <c r="E2" s="125"/>
      <c r="F2" s="125"/>
      <c r="G2" s="125"/>
      <c r="H2" s="125"/>
      <c r="I2" s="125"/>
      <c r="J2" s="125"/>
      <c r="K2" s="125"/>
      <c r="L2" s="125"/>
      <c r="M2" s="125"/>
      <c r="N2" s="125"/>
    </row>
    <row r="3" spans="2:14" ht="27" customHeight="1" x14ac:dyDescent="0.2">
      <c r="B3" s="126" t="s">
        <v>247</v>
      </c>
      <c r="C3" s="126"/>
      <c r="D3" s="126"/>
      <c r="E3" s="126"/>
      <c r="F3" s="126"/>
      <c r="G3" s="126"/>
      <c r="H3" s="126"/>
      <c r="I3" s="126"/>
      <c r="J3" s="126"/>
      <c r="K3" s="126"/>
      <c r="L3" s="126"/>
      <c r="M3" s="126"/>
      <c r="N3" s="126"/>
    </row>
    <row r="4" spans="2:14" ht="18.75" customHeight="1" x14ac:dyDescent="0.2">
      <c r="B4" s="4"/>
      <c r="C4" s="127" t="s">
        <v>112</v>
      </c>
      <c r="D4" s="127"/>
      <c r="E4" s="127"/>
      <c r="F4" s="127"/>
      <c r="G4" s="127"/>
      <c r="H4" s="127"/>
      <c r="I4" s="127"/>
      <c r="J4" s="127"/>
      <c r="K4" s="127"/>
      <c r="L4" s="4"/>
      <c r="M4" s="4"/>
      <c r="N4" s="4"/>
    </row>
    <row r="5" spans="2:14" ht="18" customHeight="1" x14ac:dyDescent="0.25">
      <c r="B5" s="34" t="s">
        <v>115</v>
      </c>
      <c r="C5" s="34"/>
      <c r="D5" s="34"/>
      <c r="E5" s="34"/>
      <c r="F5" s="34"/>
      <c r="G5" s="34"/>
      <c r="H5" s="34"/>
      <c r="I5" s="34"/>
      <c r="J5" s="34"/>
      <c r="K5" s="34"/>
      <c r="L5" s="34"/>
      <c r="M5" s="34"/>
      <c r="N5" s="34"/>
    </row>
    <row r="6" spans="2:14" ht="17.25" customHeight="1" x14ac:dyDescent="0.25">
      <c r="B6" s="6" t="s">
        <v>113</v>
      </c>
      <c r="C6" s="128" t="s">
        <v>116</v>
      </c>
      <c r="D6" s="128"/>
      <c r="E6" s="7"/>
      <c r="F6" s="7"/>
      <c r="G6" s="7"/>
      <c r="H6" s="7"/>
      <c r="I6" s="7"/>
      <c r="J6" s="7"/>
      <c r="K6" s="7"/>
      <c r="L6" s="7"/>
      <c r="M6" s="7"/>
      <c r="N6" s="7"/>
    </row>
    <row r="7" spans="2:14" ht="18" customHeight="1" x14ac:dyDescent="0.25">
      <c r="B7" s="8" t="s">
        <v>114</v>
      </c>
      <c r="C7" s="129" t="s">
        <v>130</v>
      </c>
      <c r="D7" s="129"/>
      <c r="E7" s="8"/>
      <c r="F7" s="8"/>
      <c r="G7" s="8"/>
      <c r="H7" s="8"/>
      <c r="I7" s="8"/>
      <c r="J7" s="8"/>
      <c r="K7" s="8"/>
      <c r="L7" s="8"/>
      <c r="M7" s="8"/>
      <c r="N7" s="8"/>
    </row>
    <row r="8" spans="2:14" ht="18" customHeight="1" x14ac:dyDescent="0.25">
      <c r="B8" s="34" t="s">
        <v>0</v>
      </c>
      <c r="C8" s="34"/>
      <c r="D8" s="34"/>
      <c r="E8" s="34"/>
      <c r="F8" s="34"/>
      <c r="G8" s="34"/>
      <c r="H8" s="34"/>
      <c r="I8" s="34"/>
      <c r="J8" s="34"/>
      <c r="K8" s="34"/>
      <c r="L8" s="34"/>
      <c r="M8" s="34"/>
      <c r="N8" s="34"/>
    </row>
    <row r="10" spans="2:14" ht="19.5" customHeight="1" x14ac:dyDescent="0.2">
      <c r="B10" s="99" t="s">
        <v>1</v>
      </c>
      <c r="C10" s="100"/>
      <c r="D10" s="101"/>
      <c r="E10" s="99" t="s">
        <v>2</v>
      </c>
      <c r="F10" s="101"/>
      <c r="G10" s="114" t="s">
        <v>116</v>
      </c>
      <c r="H10" s="115"/>
      <c r="I10" s="114" t="s">
        <v>127</v>
      </c>
      <c r="J10" s="115"/>
      <c r="K10" s="114" t="s">
        <v>128</v>
      </c>
      <c r="L10" s="115"/>
      <c r="M10" s="114" t="s">
        <v>129</v>
      </c>
      <c r="N10" s="115"/>
    </row>
    <row r="11" spans="2:14" ht="15.75" customHeight="1" x14ac:dyDescent="0.2">
      <c r="B11" s="123" t="s">
        <v>133</v>
      </c>
      <c r="C11" s="124"/>
      <c r="D11" s="124"/>
      <c r="E11" s="124"/>
      <c r="F11" s="124"/>
      <c r="G11" s="124"/>
      <c r="H11" s="124"/>
      <c r="I11" s="124"/>
      <c r="J11" s="124"/>
      <c r="K11" s="124"/>
      <c r="L11" s="124"/>
      <c r="M11" s="124"/>
      <c r="N11" s="124"/>
    </row>
    <row r="12" spans="2:14" ht="65.25" customHeight="1" x14ac:dyDescent="0.2">
      <c r="B12" s="82" t="s">
        <v>248</v>
      </c>
      <c r="C12" s="83"/>
      <c r="D12" s="84"/>
      <c r="E12" s="140" t="s">
        <v>249</v>
      </c>
      <c r="F12" s="141"/>
      <c r="G12" s="152"/>
      <c r="H12" s="152"/>
      <c r="I12" s="152">
        <v>568.85</v>
      </c>
      <c r="J12" s="152"/>
      <c r="K12" s="152">
        <v>568.85</v>
      </c>
      <c r="L12" s="152"/>
      <c r="M12" s="152">
        <v>568.85</v>
      </c>
      <c r="N12" s="152"/>
    </row>
    <row r="13" spans="2:14" ht="34.5" customHeight="1" x14ac:dyDescent="0.2">
      <c r="B13" s="82" t="s">
        <v>250</v>
      </c>
      <c r="C13" s="83"/>
      <c r="D13" s="84"/>
      <c r="E13" s="140" t="s">
        <v>249</v>
      </c>
      <c r="F13" s="141"/>
      <c r="G13" s="139">
        <v>153100</v>
      </c>
      <c r="H13" s="139"/>
      <c r="I13" s="139">
        <v>153100</v>
      </c>
      <c r="J13" s="139"/>
      <c r="K13" s="139">
        <v>153100</v>
      </c>
      <c r="L13" s="139"/>
      <c r="M13" s="139">
        <v>153100</v>
      </c>
      <c r="N13" s="139"/>
    </row>
    <row r="14" spans="2:14" ht="34.5" customHeight="1" x14ac:dyDescent="0.2">
      <c r="B14" s="82" t="s">
        <v>251</v>
      </c>
      <c r="C14" s="83"/>
      <c r="D14" s="84"/>
      <c r="E14" s="140" t="s">
        <v>135</v>
      </c>
      <c r="F14" s="141"/>
      <c r="G14" s="139">
        <v>25</v>
      </c>
      <c r="H14" s="139"/>
      <c r="I14" s="139">
        <v>47</v>
      </c>
      <c r="J14" s="139"/>
      <c r="K14" s="139">
        <v>51</v>
      </c>
      <c r="L14" s="139"/>
      <c r="M14" s="139">
        <v>56</v>
      </c>
      <c r="N14" s="139"/>
    </row>
    <row r="15" spans="2:14" ht="31.5" customHeight="1" x14ac:dyDescent="0.2">
      <c r="B15" s="82" t="s">
        <v>140</v>
      </c>
      <c r="C15" s="83"/>
      <c r="D15" s="84"/>
      <c r="E15" s="140" t="s">
        <v>135</v>
      </c>
      <c r="F15" s="141"/>
      <c r="G15" s="139">
        <v>315853</v>
      </c>
      <c r="H15" s="139"/>
      <c r="I15" s="139">
        <v>146534</v>
      </c>
      <c r="J15" s="139"/>
      <c r="K15" s="139">
        <v>146534</v>
      </c>
      <c r="L15" s="139"/>
      <c r="M15" s="139">
        <v>146534</v>
      </c>
      <c r="N15" s="139"/>
    </row>
    <row r="16" spans="2:14" ht="32.25" customHeight="1" x14ac:dyDescent="0.2">
      <c r="B16" s="131" t="s">
        <v>141</v>
      </c>
      <c r="C16" s="132"/>
      <c r="D16" s="133"/>
      <c r="E16" s="134" t="s">
        <v>135</v>
      </c>
      <c r="F16" s="135"/>
      <c r="G16" s="130">
        <v>1032000</v>
      </c>
      <c r="H16" s="130"/>
      <c r="I16" s="130">
        <v>1080000</v>
      </c>
      <c r="J16" s="130"/>
      <c r="K16" s="130">
        <v>1080000</v>
      </c>
      <c r="L16" s="130"/>
      <c r="M16" s="130">
        <v>1080000</v>
      </c>
      <c r="N16" s="130"/>
    </row>
    <row r="17" spans="2:14" ht="18.75" customHeight="1" x14ac:dyDescent="0.2">
      <c r="B17" s="157" t="s">
        <v>265</v>
      </c>
      <c r="C17" s="157"/>
      <c r="D17" s="157"/>
      <c r="E17" s="158" t="s">
        <v>135</v>
      </c>
      <c r="F17" s="158"/>
      <c r="G17" s="158">
        <v>5</v>
      </c>
      <c r="H17" s="158"/>
      <c r="I17" s="158">
        <v>5</v>
      </c>
      <c r="J17" s="158"/>
      <c r="K17" s="158">
        <v>5</v>
      </c>
      <c r="L17" s="158"/>
      <c r="M17" s="158">
        <v>5</v>
      </c>
      <c r="N17" s="158"/>
    </row>
    <row r="18" spans="2:14" ht="31.5" customHeight="1" x14ac:dyDescent="0.2">
      <c r="B18" s="131" t="s">
        <v>134</v>
      </c>
      <c r="C18" s="132"/>
      <c r="D18" s="133"/>
      <c r="E18" s="134" t="s">
        <v>135</v>
      </c>
      <c r="F18" s="135"/>
      <c r="G18" s="130">
        <v>78536</v>
      </c>
      <c r="H18" s="130"/>
      <c r="I18" s="130">
        <v>79180</v>
      </c>
      <c r="J18" s="130"/>
      <c r="K18" s="130">
        <v>80020</v>
      </c>
      <c r="L18" s="130"/>
      <c r="M18" s="130">
        <v>80830</v>
      </c>
      <c r="N18" s="130"/>
    </row>
    <row r="19" spans="2:14" ht="15.75" customHeight="1" x14ac:dyDescent="0.2">
      <c r="B19" s="131" t="s">
        <v>142</v>
      </c>
      <c r="C19" s="132"/>
      <c r="D19" s="133"/>
      <c r="E19" s="134" t="s">
        <v>135</v>
      </c>
      <c r="F19" s="135"/>
      <c r="G19" s="130">
        <v>6</v>
      </c>
      <c r="H19" s="130"/>
      <c r="I19" s="130">
        <v>6</v>
      </c>
      <c r="J19" s="130"/>
      <c r="K19" s="130">
        <v>8</v>
      </c>
      <c r="L19" s="130"/>
      <c r="M19" s="130">
        <v>8</v>
      </c>
      <c r="N19" s="130"/>
    </row>
    <row r="20" spans="2:14" ht="15.75" x14ac:dyDescent="0.2">
      <c r="B20" s="131" t="s">
        <v>143</v>
      </c>
      <c r="C20" s="132"/>
      <c r="D20" s="133"/>
      <c r="E20" s="134" t="s">
        <v>135</v>
      </c>
      <c r="F20" s="135"/>
      <c r="G20" s="130">
        <v>2</v>
      </c>
      <c r="H20" s="130"/>
      <c r="I20" s="130">
        <v>2</v>
      </c>
      <c r="J20" s="130"/>
      <c r="K20" s="130">
        <v>4</v>
      </c>
      <c r="L20" s="130"/>
      <c r="M20" s="130">
        <v>4</v>
      </c>
      <c r="N20" s="130"/>
    </row>
    <row r="21" spans="2:14" ht="20.25" customHeight="1" x14ac:dyDescent="0.2">
      <c r="B21" s="131" t="s">
        <v>252</v>
      </c>
      <c r="C21" s="132"/>
      <c r="D21" s="133"/>
      <c r="E21" s="134" t="s">
        <v>135</v>
      </c>
      <c r="F21" s="135"/>
      <c r="G21" s="130">
        <v>1</v>
      </c>
      <c r="H21" s="130"/>
      <c r="I21" s="130">
        <v>2</v>
      </c>
      <c r="J21" s="130"/>
      <c r="K21" s="130">
        <v>1</v>
      </c>
      <c r="L21" s="130"/>
      <c r="M21" s="130">
        <v>2</v>
      </c>
      <c r="N21" s="130"/>
    </row>
    <row r="22" spans="2:14" ht="84" customHeight="1" x14ac:dyDescent="0.2">
      <c r="B22" s="82" t="s">
        <v>253</v>
      </c>
      <c r="C22" s="83"/>
      <c r="D22" s="84"/>
      <c r="E22" s="134" t="s">
        <v>131</v>
      </c>
      <c r="F22" s="135"/>
      <c r="G22" s="130"/>
      <c r="H22" s="130"/>
      <c r="I22" s="130">
        <v>100000</v>
      </c>
      <c r="J22" s="130"/>
      <c r="K22" s="130">
        <v>110000</v>
      </c>
      <c r="L22" s="130"/>
      <c r="M22" s="130"/>
      <c r="N22" s="130"/>
    </row>
    <row r="23" spans="2:14" ht="48.75" customHeight="1" x14ac:dyDescent="0.2">
      <c r="B23" s="131" t="s">
        <v>254</v>
      </c>
      <c r="C23" s="132"/>
      <c r="D23" s="133"/>
      <c r="E23" s="134" t="s">
        <v>135</v>
      </c>
      <c r="F23" s="135"/>
      <c r="G23" s="130"/>
      <c r="H23" s="130"/>
      <c r="I23" s="130">
        <v>370000</v>
      </c>
      <c r="J23" s="130"/>
      <c r="K23" s="130"/>
      <c r="L23" s="130"/>
      <c r="M23" s="130"/>
      <c r="N23" s="130"/>
    </row>
    <row r="24" spans="2:14" ht="22.5" customHeight="1" x14ac:dyDescent="0.2">
      <c r="B24" s="131" t="s">
        <v>255</v>
      </c>
      <c r="C24" s="132"/>
      <c r="D24" s="133"/>
      <c r="E24" s="134" t="s">
        <v>249</v>
      </c>
      <c r="F24" s="135"/>
      <c r="G24" s="130"/>
      <c r="H24" s="130"/>
      <c r="I24" s="153">
        <v>647.58000000000004</v>
      </c>
      <c r="J24" s="153"/>
      <c r="K24" s="130"/>
      <c r="L24" s="130"/>
      <c r="M24" s="130"/>
      <c r="N24" s="130"/>
    </row>
    <row r="25" spans="2:14" ht="34.5" customHeight="1" x14ac:dyDescent="0.2">
      <c r="B25" s="131" t="s">
        <v>144</v>
      </c>
      <c r="C25" s="132"/>
      <c r="D25" s="133"/>
      <c r="E25" s="134" t="s">
        <v>131</v>
      </c>
      <c r="F25" s="135"/>
      <c r="G25" s="130">
        <v>210</v>
      </c>
      <c r="H25" s="130"/>
      <c r="I25" s="130">
        <v>149</v>
      </c>
      <c r="J25" s="130"/>
      <c r="K25" s="130">
        <v>170</v>
      </c>
      <c r="L25" s="130"/>
      <c r="M25" s="130">
        <v>341</v>
      </c>
      <c r="N25" s="130"/>
    </row>
    <row r="26" spans="2:14" ht="32.25" customHeight="1" x14ac:dyDescent="0.2">
      <c r="B26" s="131" t="s">
        <v>145</v>
      </c>
      <c r="C26" s="132"/>
      <c r="D26" s="133"/>
      <c r="E26" s="134" t="s">
        <v>131</v>
      </c>
      <c r="F26" s="135"/>
      <c r="G26" s="130">
        <v>441</v>
      </c>
      <c r="H26" s="130"/>
      <c r="I26" s="130">
        <v>544</v>
      </c>
      <c r="J26" s="130"/>
      <c r="K26" s="130">
        <v>629</v>
      </c>
      <c r="L26" s="130"/>
      <c r="M26" s="130">
        <v>1306</v>
      </c>
      <c r="N26" s="130"/>
    </row>
    <row r="27" spans="2:14" ht="63" customHeight="1" x14ac:dyDescent="0.2">
      <c r="B27" s="131" t="s">
        <v>146</v>
      </c>
      <c r="C27" s="132"/>
      <c r="D27" s="133"/>
      <c r="E27" s="134" t="s">
        <v>135</v>
      </c>
      <c r="F27" s="135"/>
      <c r="G27" s="130">
        <v>195904</v>
      </c>
      <c r="H27" s="130"/>
      <c r="I27" s="130">
        <v>195904</v>
      </c>
      <c r="J27" s="130"/>
      <c r="K27" s="130">
        <v>195904</v>
      </c>
      <c r="L27" s="130"/>
      <c r="M27" s="130">
        <v>195904</v>
      </c>
      <c r="N27" s="130"/>
    </row>
    <row r="28" spans="2:14" ht="18.75" customHeight="1" x14ac:dyDescent="0.2">
      <c r="B28" s="131" t="s">
        <v>147</v>
      </c>
      <c r="C28" s="132"/>
      <c r="D28" s="133"/>
      <c r="E28" s="140" t="s">
        <v>135</v>
      </c>
      <c r="F28" s="141"/>
      <c r="G28" s="139">
        <v>16165</v>
      </c>
      <c r="H28" s="139"/>
      <c r="I28" s="139">
        <v>19375</v>
      </c>
      <c r="J28" s="139"/>
      <c r="K28" s="139">
        <v>18048</v>
      </c>
      <c r="L28" s="139"/>
      <c r="M28" s="139">
        <v>17956</v>
      </c>
      <c r="N28" s="139"/>
    </row>
    <row r="29" spans="2:14" ht="66.75" customHeight="1" x14ac:dyDescent="0.2">
      <c r="B29" s="131" t="s">
        <v>148</v>
      </c>
      <c r="C29" s="132"/>
      <c r="D29" s="133"/>
      <c r="E29" s="140" t="s">
        <v>131</v>
      </c>
      <c r="F29" s="141"/>
      <c r="G29" s="139">
        <v>1663</v>
      </c>
      <c r="H29" s="139"/>
      <c r="I29" s="139"/>
      <c r="J29" s="139"/>
      <c r="K29" s="139"/>
      <c r="L29" s="139"/>
      <c r="M29" s="139"/>
      <c r="N29" s="139"/>
    </row>
    <row r="30" spans="2:14" ht="63" customHeight="1" x14ac:dyDescent="0.2">
      <c r="B30" s="131" t="s">
        <v>149</v>
      </c>
      <c r="C30" s="132"/>
      <c r="D30" s="133"/>
      <c r="E30" s="140" t="s">
        <v>131</v>
      </c>
      <c r="F30" s="141"/>
      <c r="G30" s="139">
        <v>2463</v>
      </c>
      <c r="H30" s="139"/>
      <c r="I30" s="139"/>
      <c r="J30" s="139"/>
      <c r="K30" s="139"/>
      <c r="L30" s="139"/>
      <c r="M30" s="139"/>
      <c r="N30" s="139"/>
    </row>
    <row r="31" spans="2:14" ht="63" customHeight="1" x14ac:dyDescent="0.2">
      <c r="B31" s="131" t="s">
        <v>150</v>
      </c>
      <c r="C31" s="132"/>
      <c r="D31" s="133"/>
      <c r="E31" s="140" t="s">
        <v>131</v>
      </c>
      <c r="F31" s="141"/>
      <c r="G31" s="139">
        <v>307</v>
      </c>
      <c r="H31" s="139"/>
      <c r="I31" s="139"/>
      <c r="J31" s="139"/>
      <c r="K31" s="139"/>
      <c r="L31" s="139"/>
      <c r="M31" s="139"/>
      <c r="N31" s="139"/>
    </row>
    <row r="32" spans="2:14" ht="15.75" x14ac:dyDescent="0.2">
      <c r="B32" s="142" t="s">
        <v>151</v>
      </c>
      <c r="C32" s="143"/>
      <c r="D32" s="143"/>
      <c r="E32" s="143"/>
      <c r="F32" s="143"/>
      <c r="G32" s="143"/>
      <c r="H32" s="143"/>
      <c r="I32" s="143"/>
      <c r="J32" s="143"/>
      <c r="K32" s="143"/>
      <c r="L32" s="143"/>
      <c r="M32" s="143"/>
      <c r="N32" s="144"/>
    </row>
    <row r="33" spans="2:14" ht="19.5" customHeight="1" x14ac:dyDescent="0.2">
      <c r="B33" s="131" t="s">
        <v>152</v>
      </c>
      <c r="C33" s="132"/>
      <c r="D33" s="133"/>
      <c r="E33" s="140" t="s">
        <v>135</v>
      </c>
      <c r="F33" s="141"/>
      <c r="G33" s="139"/>
      <c r="H33" s="139"/>
      <c r="I33" s="139">
        <v>3600</v>
      </c>
      <c r="J33" s="139"/>
      <c r="K33" s="139">
        <v>2400</v>
      </c>
      <c r="L33" s="139"/>
      <c r="M33" s="139">
        <v>1200</v>
      </c>
      <c r="N33" s="139"/>
    </row>
    <row r="34" spans="2:14" ht="33.75" customHeight="1" x14ac:dyDescent="0.2">
      <c r="B34" s="131" t="s">
        <v>266</v>
      </c>
      <c r="C34" s="132"/>
      <c r="D34" s="133"/>
      <c r="E34" s="134" t="s">
        <v>135</v>
      </c>
      <c r="F34" s="135"/>
      <c r="G34" s="139">
        <v>20</v>
      </c>
      <c r="H34" s="139"/>
      <c r="I34" s="139">
        <v>20</v>
      </c>
      <c r="J34" s="139"/>
      <c r="K34" s="139">
        <v>20</v>
      </c>
      <c r="L34" s="139"/>
      <c r="M34" s="139">
        <v>20</v>
      </c>
      <c r="N34" s="139"/>
    </row>
    <row r="35" spans="2:14" ht="114.75" customHeight="1" x14ac:dyDescent="0.2">
      <c r="B35" s="131" t="s">
        <v>153</v>
      </c>
      <c r="C35" s="132"/>
      <c r="D35" s="133"/>
      <c r="E35" s="140" t="s">
        <v>131</v>
      </c>
      <c r="F35" s="141"/>
      <c r="G35" s="139">
        <v>3540</v>
      </c>
      <c r="H35" s="139"/>
      <c r="I35" s="139">
        <v>3540</v>
      </c>
      <c r="J35" s="139"/>
      <c r="K35" s="139">
        <v>3540</v>
      </c>
      <c r="L35" s="139"/>
      <c r="M35" s="139">
        <v>3540</v>
      </c>
      <c r="N35" s="139"/>
    </row>
    <row r="36" spans="2:14" ht="30.75" customHeight="1" x14ac:dyDescent="0.2">
      <c r="B36" s="131" t="s">
        <v>154</v>
      </c>
      <c r="C36" s="132"/>
      <c r="D36" s="133"/>
      <c r="E36" s="140" t="s">
        <v>131</v>
      </c>
      <c r="F36" s="141"/>
      <c r="G36" s="139">
        <v>158894</v>
      </c>
      <c r="H36" s="139"/>
      <c r="I36" s="139">
        <v>158894</v>
      </c>
      <c r="J36" s="139"/>
      <c r="K36" s="139">
        <v>158894</v>
      </c>
      <c r="L36" s="139"/>
      <c r="M36" s="139">
        <v>158894</v>
      </c>
      <c r="N36" s="139"/>
    </row>
    <row r="37" spans="2:14" ht="32.25" customHeight="1" x14ac:dyDescent="0.2">
      <c r="B37" s="131" t="s">
        <v>155</v>
      </c>
      <c r="C37" s="132"/>
      <c r="D37" s="133"/>
      <c r="E37" s="140" t="s">
        <v>131</v>
      </c>
      <c r="F37" s="141"/>
      <c r="G37" s="139">
        <v>2900</v>
      </c>
      <c r="H37" s="139"/>
      <c r="I37" s="139">
        <v>2900</v>
      </c>
      <c r="J37" s="139"/>
      <c r="K37" s="139">
        <v>2900</v>
      </c>
      <c r="L37" s="139"/>
      <c r="M37" s="139">
        <v>2900</v>
      </c>
      <c r="N37" s="139"/>
    </row>
    <row r="38" spans="2:14" ht="15.75" customHeight="1" x14ac:dyDescent="0.2">
      <c r="B38" s="142" t="s">
        <v>156</v>
      </c>
      <c r="C38" s="143"/>
      <c r="D38" s="143"/>
      <c r="E38" s="143"/>
      <c r="F38" s="143"/>
      <c r="G38" s="143"/>
      <c r="H38" s="143"/>
      <c r="I38" s="143"/>
      <c r="J38" s="143"/>
      <c r="K38" s="143"/>
      <c r="L38" s="143"/>
      <c r="M38" s="143"/>
      <c r="N38" s="144"/>
    </row>
    <row r="39" spans="2:14" ht="67.5" customHeight="1" x14ac:dyDescent="0.2">
      <c r="B39" s="82" t="s">
        <v>256</v>
      </c>
      <c r="C39" s="83"/>
      <c r="D39" s="84"/>
      <c r="E39" s="140" t="s">
        <v>131</v>
      </c>
      <c r="F39" s="141"/>
      <c r="G39" s="139"/>
      <c r="H39" s="139"/>
      <c r="I39" s="139">
        <v>182</v>
      </c>
      <c r="J39" s="139"/>
      <c r="K39" s="139">
        <v>236.6</v>
      </c>
      <c r="L39" s="139"/>
      <c r="M39" s="139"/>
      <c r="N39" s="139"/>
    </row>
    <row r="40" spans="2:14" ht="65.25" customHeight="1" x14ac:dyDescent="0.2">
      <c r="B40" s="82" t="s">
        <v>257</v>
      </c>
      <c r="C40" s="83"/>
      <c r="D40" s="84"/>
      <c r="E40" s="140" t="s">
        <v>131</v>
      </c>
      <c r="F40" s="141"/>
      <c r="G40" s="139"/>
      <c r="H40" s="139"/>
      <c r="I40" s="139">
        <v>5125.9000000000005</v>
      </c>
      <c r="J40" s="139"/>
      <c r="K40" s="139">
        <v>6663.670000000001</v>
      </c>
      <c r="L40" s="139"/>
      <c r="M40" s="139"/>
      <c r="N40" s="139"/>
    </row>
    <row r="41" spans="2:14" ht="66" customHeight="1" x14ac:dyDescent="0.2">
      <c r="B41" s="82" t="s">
        <v>258</v>
      </c>
      <c r="C41" s="83"/>
      <c r="D41" s="84"/>
      <c r="E41" s="140" t="s">
        <v>131</v>
      </c>
      <c r="F41" s="141"/>
      <c r="G41" s="139"/>
      <c r="H41" s="139"/>
      <c r="I41" s="139">
        <v>1381.9</v>
      </c>
      <c r="J41" s="139"/>
      <c r="K41" s="139">
        <v>1796.4700000000003</v>
      </c>
      <c r="L41" s="139"/>
      <c r="M41" s="139"/>
      <c r="N41" s="139"/>
    </row>
    <row r="42" spans="2:14" ht="36.75" customHeight="1" x14ac:dyDescent="0.2">
      <c r="B42" s="131" t="s">
        <v>157</v>
      </c>
      <c r="C42" s="132"/>
      <c r="D42" s="133"/>
      <c r="E42" s="134" t="s">
        <v>135</v>
      </c>
      <c r="F42" s="135"/>
      <c r="G42" s="130">
        <v>177</v>
      </c>
      <c r="H42" s="130"/>
      <c r="I42" s="130">
        <v>150</v>
      </c>
      <c r="J42" s="130"/>
      <c r="K42" s="130">
        <v>150</v>
      </c>
      <c r="L42" s="130"/>
      <c r="M42" s="130">
        <v>150</v>
      </c>
      <c r="N42" s="130"/>
    </row>
    <row r="43" spans="2:14" ht="50.25" customHeight="1" x14ac:dyDescent="0.2">
      <c r="B43" s="131" t="s">
        <v>158</v>
      </c>
      <c r="C43" s="132"/>
      <c r="D43" s="133"/>
      <c r="E43" s="134" t="s">
        <v>131</v>
      </c>
      <c r="F43" s="135"/>
      <c r="G43" s="130">
        <v>250</v>
      </c>
      <c r="H43" s="130"/>
      <c r="I43" s="130">
        <v>300</v>
      </c>
      <c r="J43" s="130"/>
      <c r="K43" s="130">
        <v>300</v>
      </c>
      <c r="L43" s="130"/>
      <c r="M43" s="130">
        <v>300</v>
      </c>
      <c r="N43" s="130"/>
    </row>
    <row r="44" spans="2:14" ht="33" customHeight="1" x14ac:dyDescent="0.2">
      <c r="B44" s="131" t="s">
        <v>159</v>
      </c>
      <c r="C44" s="132"/>
      <c r="D44" s="133"/>
      <c r="E44" s="134" t="s">
        <v>131</v>
      </c>
      <c r="F44" s="135"/>
      <c r="G44" s="130">
        <v>4893</v>
      </c>
      <c r="H44" s="130"/>
      <c r="I44" s="130">
        <v>5150</v>
      </c>
      <c r="J44" s="130"/>
      <c r="K44" s="130">
        <v>5410</v>
      </c>
      <c r="L44" s="130"/>
      <c r="M44" s="130">
        <v>5677</v>
      </c>
      <c r="N44" s="130"/>
    </row>
    <row r="45" spans="2:14" ht="22.5" customHeight="1" x14ac:dyDescent="0.2">
      <c r="B45" s="131" t="s">
        <v>160</v>
      </c>
      <c r="C45" s="132"/>
      <c r="D45" s="133"/>
      <c r="E45" s="134" t="s">
        <v>131</v>
      </c>
      <c r="F45" s="135"/>
      <c r="G45" s="130">
        <v>11354</v>
      </c>
      <c r="H45" s="130"/>
      <c r="I45" s="130">
        <v>11354</v>
      </c>
      <c r="J45" s="130"/>
      <c r="K45" s="130">
        <v>11354</v>
      </c>
      <c r="L45" s="130"/>
      <c r="M45" s="130">
        <v>11354</v>
      </c>
      <c r="N45" s="130"/>
    </row>
    <row r="46" spans="2:14" ht="35.25" customHeight="1" x14ac:dyDescent="0.2">
      <c r="B46" s="131" t="s">
        <v>237</v>
      </c>
      <c r="C46" s="132"/>
      <c r="D46" s="133"/>
      <c r="E46" s="134" t="s">
        <v>135</v>
      </c>
      <c r="F46" s="135"/>
      <c r="G46" s="130"/>
      <c r="H46" s="130"/>
      <c r="I46" s="130">
        <v>1</v>
      </c>
      <c r="J46" s="130"/>
      <c r="K46" s="130"/>
      <c r="L46" s="130"/>
      <c r="M46" s="130"/>
      <c r="N46" s="130"/>
    </row>
    <row r="47" spans="2:14" ht="33" customHeight="1" x14ac:dyDescent="0.2">
      <c r="B47" s="131" t="s">
        <v>238</v>
      </c>
      <c r="C47" s="132"/>
      <c r="D47" s="133"/>
      <c r="E47" s="134" t="s">
        <v>135</v>
      </c>
      <c r="F47" s="135"/>
      <c r="G47" s="130"/>
      <c r="H47" s="130"/>
      <c r="I47" s="130">
        <v>5</v>
      </c>
      <c r="J47" s="130"/>
      <c r="K47" s="130"/>
      <c r="L47" s="130"/>
      <c r="M47" s="130"/>
      <c r="N47" s="130"/>
    </row>
    <row r="48" spans="2:14" ht="50.25" customHeight="1" x14ac:dyDescent="0.2">
      <c r="B48" s="131" t="s">
        <v>239</v>
      </c>
      <c r="C48" s="132"/>
      <c r="D48" s="133"/>
      <c r="E48" s="134" t="s">
        <v>135</v>
      </c>
      <c r="F48" s="135"/>
      <c r="G48" s="130"/>
      <c r="H48" s="130"/>
      <c r="I48" s="130">
        <v>2</v>
      </c>
      <c r="J48" s="130"/>
      <c r="K48" s="130"/>
      <c r="L48" s="130"/>
      <c r="M48" s="130"/>
      <c r="N48" s="130"/>
    </row>
    <row r="49" spans="2:14" ht="33.75" customHeight="1" x14ac:dyDescent="0.2"/>
    <row r="50" spans="2:14" ht="15.75" x14ac:dyDescent="0.25">
      <c r="B50" s="34" t="s">
        <v>4</v>
      </c>
      <c r="C50" s="34"/>
      <c r="D50" s="34"/>
      <c r="E50" s="34"/>
      <c r="F50" s="34"/>
      <c r="G50" s="34"/>
      <c r="H50" s="34"/>
      <c r="I50" s="34"/>
      <c r="J50" s="34"/>
      <c r="K50" s="34"/>
      <c r="L50" s="34"/>
    </row>
    <row r="51" spans="2:14" ht="20.25" customHeight="1" x14ac:dyDescent="0.2">
      <c r="B51" s="127" t="s">
        <v>5</v>
      </c>
      <c r="C51" s="71"/>
      <c r="D51" s="71"/>
      <c r="E51" s="71"/>
      <c r="F51" s="71"/>
      <c r="G51" s="71"/>
      <c r="H51" s="71"/>
      <c r="I51" s="71"/>
      <c r="J51" s="71"/>
      <c r="K51" s="71"/>
      <c r="L51" s="71"/>
      <c r="M51" s="71"/>
      <c r="N51" s="71"/>
    </row>
    <row r="52" spans="2:14" ht="15.95" customHeight="1" x14ac:dyDescent="0.2">
      <c r="B52" s="9" t="s">
        <v>6</v>
      </c>
      <c r="C52" s="35" t="s">
        <v>7</v>
      </c>
      <c r="D52" s="35"/>
      <c r="E52" s="35"/>
      <c r="F52" s="35"/>
      <c r="G52" s="35"/>
      <c r="H52" s="35"/>
      <c r="I52" s="35"/>
      <c r="J52" s="35"/>
      <c r="K52" s="35"/>
      <c r="L52" s="35"/>
      <c r="M52" s="35"/>
      <c r="N52" s="35"/>
    </row>
    <row r="53" spans="2:14" ht="15.75" x14ac:dyDescent="0.2">
      <c r="B53" s="99" t="s">
        <v>269</v>
      </c>
      <c r="C53" s="100"/>
      <c r="D53" s="100"/>
      <c r="E53" s="100"/>
      <c r="F53" s="100"/>
      <c r="G53" s="100"/>
      <c r="H53" s="100"/>
      <c r="I53" s="100"/>
      <c r="J53" s="100"/>
      <c r="K53" s="100"/>
      <c r="L53" s="100"/>
      <c r="M53" s="100"/>
      <c r="N53" s="101"/>
    </row>
    <row r="54" spans="2:14" ht="15.75" customHeight="1" x14ac:dyDescent="0.2">
      <c r="B54" s="10">
        <v>1501010</v>
      </c>
      <c r="C54" s="104" t="s">
        <v>161</v>
      </c>
      <c r="D54" s="104"/>
      <c r="E54" s="104"/>
      <c r="F54" s="104"/>
      <c r="G54" s="104"/>
      <c r="H54" s="104"/>
      <c r="I54" s="104"/>
      <c r="J54" s="104"/>
      <c r="K54" s="104"/>
      <c r="L54" s="104"/>
      <c r="M54" s="104"/>
      <c r="N54" s="104"/>
    </row>
    <row r="55" spans="2:14" ht="15.75" customHeight="1" x14ac:dyDescent="0.2">
      <c r="B55" s="10">
        <v>1501030</v>
      </c>
      <c r="C55" s="104" t="s">
        <v>162</v>
      </c>
      <c r="D55" s="104"/>
      <c r="E55" s="104"/>
      <c r="F55" s="104"/>
      <c r="G55" s="104"/>
      <c r="H55" s="104"/>
      <c r="I55" s="104"/>
      <c r="J55" s="104"/>
      <c r="K55" s="104"/>
      <c r="L55" s="104"/>
      <c r="M55" s="104"/>
      <c r="N55" s="104"/>
    </row>
    <row r="56" spans="2:14" ht="21.75" customHeight="1" x14ac:dyDescent="0.2">
      <c r="B56" s="10">
        <v>1501040</v>
      </c>
      <c r="C56" s="104" t="s">
        <v>136</v>
      </c>
      <c r="D56" s="104"/>
      <c r="E56" s="104"/>
      <c r="F56" s="104"/>
      <c r="G56" s="104"/>
      <c r="H56" s="104"/>
      <c r="I56" s="104"/>
      <c r="J56" s="104"/>
      <c r="K56" s="104"/>
      <c r="L56" s="104"/>
      <c r="M56" s="104"/>
      <c r="N56" s="104"/>
    </row>
    <row r="57" spans="2:14" ht="15.75" customHeight="1" x14ac:dyDescent="0.2">
      <c r="B57" s="10">
        <v>1501090</v>
      </c>
      <c r="C57" s="104" t="s">
        <v>163</v>
      </c>
      <c r="D57" s="104"/>
      <c r="E57" s="104"/>
      <c r="F57" s="104"/>
      <c r="G57" s="104"/>
      <c r="H57" s="104"/>
      <c r="I57" s="104"/>
      <c r="J57" s="104"/>
      <c r="K57" s="104"/>
      <c r="L57" s="104"/>
      <c r="M57" s="104"/>
      <c r="N57" s="104"/>
    </row>
    <row r="58" spans="2:14" ht="15.75" customHeight="1" x14ac:dyDescent="0.2">
      <c r="B58" s="10">
        <v>1501100</v>
      </c>
      <c r="C58" s="104" t="s">
        <v>164</v>
      </c>
      <c r="D58" s="104"/>
      <c r="E58" s="104"/>
      <c r="F58" s="104"/>
      <c r="G58" s="104"/>
      <c r="H58" s="104"/>
      <c r="I58" s="104"/>
      <c r="J58" s="104"/>
      <c r="K58" s="104"/>
      <c r="L58" s="104"/>
      <c r="M58" s="104"/>
      <c r="N58" s="104"/>
    </row>
    <row r="59" spans="2:14" ht="19.5" customHeight="1" x14ac:dyDescent="0.2">
      <c r="B59" s="10">
        <v>1501110</v>
      </c>
      <c r="C59" s="104" t="s">
        <v>165</v>
      </c>
      <c r="D59" s="104"/>
      <c r="E59" s="104"/>
      <c r="F59" s="104"/>
      <c r="G59" s="104"/>
      <c r="H59" s="104"/>
      <c r="I59" s="104"/>
      <c r="J59" s="104"/>
      <c r="K59" s="104"/>
      <c r="L59" s="104"/>
      <c r="M59" s="104"/>
      <c r="N59" s="104"/>
    </row>
    <row r="60" spans="2:14" ht="15.75" customHeight="1" x14ac:dyDescent="0.2">
      <c r="B60" s="10">
        <v>1511040</v>
      </c>
      <c r="C60" s="36" t="s">
        <v>166</v>
      </c>
      <c r="D60" s="36"/>
      <c r="E60" s="36"/>
      <c r="F60" s="36"/>
      <c r="G60" s="36"/>
      <c r="H60" s="36"/>
      <c r="I60" s="36"/>
      <c r="J60" s="36"/>
      <c r="K60" s="36"/>
      <c r="L60" s="36"/>
      <c r="M60" s="36"/>
      <c r="N60" s="36"/>
    </row>
    <row r="61" spans="2:14" ht="110.25" customHeight="1" x14ac:dyDescent="0.2">
      <c r="B61" s="10">
        <v>1511050</v>
      </c>
      <c r="C61" s="36" t="s">
        <v>233</v>
      </c>
      <c r="D61" s="36"/>
      <c r="E61" s="36"/>
      <c r="F61" s="36"/>
      <c r="G61" s="36"/>
      <c r="H61" s="36"/>
      <c r="I61" s="36"/>
      <c r="J61" s="36"/>
      <c r="K61" s="36"/>
      <c r="L61" s="36"/>
      <c r="M61" s="36"/>
      <c r="N61" s="36"/>
    </row>
    <row r="62" spans="2:14" ht="78" customHeight="1" x14ac:dyDescent="0.2">
      <c r="B62" s="10">
        <v>1511060</v>
      </c>
      <c r="C62" s="36" t="s">
        <v>232</v>
      </c>
      <c r="D62" s="36"/>
      <c r="E62" s="36"/>
      <c r="F62" s="36"/>
      <c r="G62" s="36"/>
      <c r="H62" s="36"/>
      <c r="I62" s="36"/>
      <c r="J62" s="36"/>
      <c r="K62" s="36"/>
      <c r="L62" s="36"/>
      <c r="M62" s="36"/>
      <c r="N62" s="36"/>
    </row>
    <row r="63" spans="2:14" ht="33.75" customHeight="1" x14ac:dyDescent="0.2">
      <c r="B63" s="10">
        <v>1511090</v>
      </c>
      <c r="C63" s="36" t="s">
        <v>240</v>
      </c>
      <c r="D63" s="36"/>
      <c r="E63" s="36"/>
      <c r="F63" s="36"/>
      <c r="G63" s="36"/>
      <c r="H63" s="36"/>
      <c r="I63" s="36"/>
      <c r="J63" s="36"/>
      <c r="K63" s="36"/>
      <c r="L63" s="36"/>
      <c r="M63" s="36"/>
      <c r="N63" s="36"/>
    </row>
    <row r="64" spans="2:14" ht="17.25" customHeight="1" x14ac:dyDescent="0.2">
      <c r="B64" s="99" t="s">
        <v>270</v>
      </c>
      <c r="C64" s="100"/>
      <c r="D64" s="100"/>
      <c r="E64" s="100"/>
      <c r="F64" s="100"/>
      <c r="G64" s="100"/>
      <c r="H64" s="100"/>
      <c r="I64" s="100"/>
      <c r="J64" s="100"/>
      <c r="K64" s="100"/>
      <c r="L64" s="100"/>
      <c r="M64" s="100"/>
      <c r="N64" s="101"/>
    </row>
    <row r="65" spans="2:14" ht="20.25" customHeight="1" x14ac:dyDescent="0.2">
      <c r="B65" s="10">
        <v>1501120</v>
      </c>
      <c r="C65" s="36" t="s">
        <v>271</v>
      </c>
      <c r="D65" s="36"/>
      <c r="E65" s="36"/>
      <c r="F65" s="36"/>
      <c r="G65" s="36"/>
      <c r="H65" s="36"/>
      <c r="I65" s="36"/>
      <c r="J65" s="36"/>
      <c r="K65" s="36"/>
      <c r="L65" s="36"/>
      <c r="M65" s="36"/>
      <c r="N65" s="36"/>
    </row>
    <row r="66" spans="2:14" ht="18.75" customHeight="1" x14ac:dyDescent="0.2">
      <c r="B66" s="10">
        <v>1501130</v>
      </c>
      <c r="C66" s="36" t="s">
        <v>272</v>
      </c>
      <c r="D66" s="36"/>
      <c r="E66" s="36"/>
      <c r="F66" s="36"/>
      <c r="G66" s="36"/>
      <c r="H66" s="36"/>
      <c r="I66" s="36"/>
      <c r="J66" s="36"/>
      <c r="K66" s="36"/>
      <c r="L66" s="36"/>
      <c r="M66" s="36"/>
      <c r="N66" s="36"/>
    </row>
    <row r="67" spans="2:14" ht="20.25" customHeight="1" x14ac:dyDescent="0.2">
      <c r="B67" s="10">
        <v>1501800</v>
      </c>
      <c r="C67" s="36" t="s">
        <v>273</v>
      </c>
      <c r="D67" s="36"/>
      <c r="E67" s="36"/>
      <c r="F67" s="36"/>
      <c r="G67" s="36"/>
      <c r="H67" s="36"/>
      <c r="I67" s="36"/>
      <c r="J67" s="36"/>
      <c r="K67" s="36"/>
      <c r="L67" s="36"/>
      <c r="M67" s="36"/>
      <c r="N67" s="36"/>
    </row>
    <row r="68" spans="2:14" ht="113.25" customHeight="1" x14ac:dyDescent="0.2">
      <c r="B68" s="10">
        <v>1511800</v>
      </c>
      <c r="C68" s="36" t="s">
        <v>274</v>
      </c>
      <c r="D68" s="36"/>
      <c r="E68" s="36"/>
      <c r="F68" s="36"/>
      <c r="G68" s="36"/>
      <c r="H68" s="36"/>
      <c r="I68" s="36"/>
      <c r="J68" s="36"/>
      <c r="K68" s="36"/>
      <c r="L68" s="36"/>
      <c r="M68" s="36"/>
      <c r="N68" s="36"/>
    </row>
    <row r="69" spans="2:14" ht="21" customHeight="1" x14ac:dyDescent="0.2">
      <c r="B69" s="10">
        <v>1511810</v>
      </c>
      <c r="C69" s="36" t="s">
        <v>264</v>
      </c>
      <c r="D69" s="36"/>
      <c r="E69" s="36"/>
      <c r="F69" s="36"/>
      <c r="G69" s="36"/>
      <c r="H69" s="36"/>
      <c r="I69" s="36"/>
      <c r="J69" s="36"/>
      <c r="K69" s="36"/>
      <c r="L69" s="36"/>
      <c r="M69" s="36"/>
      <c r="N69" s="36"/>
    </row>
    <row r="70" spans="2:14" ht="22.5" customHeight="1" x14ac:dyDescent="0.2">
      <c r="B70" s="105" t="s">
        <v>167</v>
      </c>
      <c r="C70" s="106"/>
      <c r="D70" s="106"/>
      <c r="E70" s="106"/>
      <c r="F70" s="106"/>
      <c r="G70" s="106"/>
      <c r="H70" s="106"/>
      <c r="I70" s="106"/>
      <c r="J70" s="106"/>
      <c r="K70" s="106"/>
      <c r="L70" s="106"/>
      <c r="M70" s="106"/>
      <c r="N70" s="107"/>
    </row>
    <row r="71" spans="2:14" ht="15.75" x14ac:dyDescent="0.2">
      <c r="B71" s="10">
        <v>2301110</v>
      </c>
      <c r="C71" s="104" t="s">
        <v>241</v>
      </c>
      <c r="D71" s="104"/>
      <c r="E71" s="104"/>
      <c r="F71" s="104"/>
      <c r="G71" s="104"/>
      <c r="H71" s="104"/>
      <c r="I71" s="104"/>
      <c r="J71" s="104"/>
      <c r="K71" s="104"/>
      <c r="L71" s="104"/>
      <c r="M71" s="104"/>
      <c r="N71" s="104"/>
    </row>
    <row r="72" spans="2:14" ht="15.75" customHeight="1" x14ac:dyDescent="0.2">
      <c r="B72" s="105" t="s">
        <v>168</v>
      </c>
      <c r="C72" s="106"/>
      <c r="D72" s="106"/>
      <c r="E72" s="106"/>
      <c r="F72" s="106"/>
      <c r="G72" s="106"/>
      <c r="H72" s="106"/>
      <c r="I72" s="106"/>
      <c r="J72" s="106"/>
      <c r="K72" s="106"/>
      <c r="L72" s="106"/>
      <c r="M72" s="106"/>
      <c r="N72" s="107"/>
    </row>
    <row r="73" spans="2:14" ht="15.75" customHeight="1" x14ac:dyDescent="0.2">
      <c r="B73" s="10">
        <v>2501250</v>
      </c>
      <c r="C73" s="104" t="s">
        <v>169</v>
      </c>
      <c r="D73" s="104"/>
      <c r="E73" s="104"/>
      <c r="F73" s="104"/>
      <c r="G73" s="104"/>
      <c r="H73" s="104"/>
      <c r="I73" s="104"/>
      <c r="J73" s="104"/>
      <c r="K73" s="104"/>
      <c r="L73" s="104"/>
      <c r="M73" s="104"/>
      <c r="N73" s="104"/>
    </row>
    <row r="74" spans="2:14" ht="15.75" customHeight="1" x14ac:dyDescent="0.2">
      <c r="B74" s="10">
        <v>2506110</v>
      </c>
      <c r="C74" s="104" t="s">
        <v>170</v>
      </c>
      <c r="D74" s="104"/>
      <c r="E74" s="104"/>
      <c r="F74" s="104"/>
      <c r="G74" s="104"/>
      <c r="H74" s="104"/>
      <c r="I74" s="104"/>
      <c r="J74" s="104"/>
      <c r="K74" s="104"/>
      <c r="L74" s="104"/>
      <c r="M74" s="104"/>
      <c r="N74" s="104"/>
    </row>
    <row r="75" spans="2:14" ht="15.75" customHeight="1" x14ac:dyDescent="0.2">
      <c r="B75" s="10">
        <v>2507110</v>
      </c>
      <c r="C75" s="104" t="s">
        <v>171</v>
      </c>
      <c r="D75" s="104"/>
      <c r="E75" s="104"/>
      <c r="F75" s="104"/>
      <c r="G75" s="104"/>
      <c r="H75" s="104"/>
      <c r="I75" s="104"/>
      <c r="J75" s="104"/>
      <c r="K75" s="104"/>
      <c r="L75" s="104"/>
      <c r="M75" s="104"/>
      <c r="N75" s="104"/>
    </row>
    <row r="76" spans="2:14" ht="21" customHeight="1" x14ac:dyDescent="0.2">
      <c r="B76" s="105" t="s">
        <v>172</v>
      </c>
      <c r="C76" s="106"/>
      <c r="D76" s="106"/>
      <c r="E76" s="106"/>
      <c r="F76" s="106"/>
      <c r="G76" s="106"/>
      <c r="H76" s="106"/>
      <c r="I76" s="106"/>
      <c r="J76" s="106"/>
      <c r="K76" s="106"/>
      <c r="L76" s="106"/>
      <c r="M76" s="106"/>
      <c r="N76" s="107"/>
    </row>
    <row r="77" spans="2:14" ht="15.75" customHeight="1" x14ac:dyDescent="0.2">
      <c r="B77" s="10">
        <v>3401220</v>
      </c>
      <c r="C77" s="104" t="s">
        <v>173</v>
      </c>
      <c r="D77" s="104"/>
      <c r="E77" s="104"/>
      <c r="F77" s="104"/>
      <c r="G77" s="104"/>
      <c r="H77" s="104"/>
      <c r="I77" s="104"/>
      <c r="J77" s="104"/>
      <c r="K77" s="104"/>
      <c r="L77" s="104"/>
      <c r="M77" s="104"/>
      <c r="N77" s="104"/>
    </row>
    <row r="78" spans="2:14" ht="15.75" x14ac:dyDescent="0.2">
      <c r="B78" s="10">
        <v>3411250</v>
      </c>
      <c r="C78" s="104" t="s">
        <v>242</v>
      </c>
      <c r="D78" s="104"/>
      <c r="E78" s="104"/>
      <c r="F78" s="104"/>
      <c r="G78" s="104"/>
      <c r="H78" s="104"/>
      <c r="I78" s="104"/>
      <c r="J78" s="104"/>
      <c r="K78" s="104"/>
      <c r="L78" s="104"/>
      <c r="M78" s="104"/>
      <c r="N78" s="104"/>
    </row>
    <row r="79" spans="2:14" ht="15.75" customHeight="1" x14ac:dyDescent="0.2">
      <c r="B79" s="105" t="s">
        <v>174</v>
      </c>
      <c r="C79" s="106"/>
      <c r="D79" s="106"/>
      <c r="E79" s="106"/>
      <c r="F79" s="106"/>
      <c r="G79" s="106"/>
      <c r="H79" s="106"/>
      <c r="I79" s="106"/>
      <c r="J79" s="106"/>
      <c r="K79" s="106"/>
      <c r="L79" s="106"/>
      <c r="M79" s="106"/>
      <c r="N79" s="107"/>
    </row>
    <row r="80" spans="2:14" ht="15.75" customHeight="1" x14ac:dyDescent="0.2">
      <c r="B80" s="10">
        <v>3601020</v>
      </c>
      <c r="C80" s="104" t="s">
        <v>175</v>
      </c>
      <c r="D80" s="104"/>
      <c r="E80" s="104"/>
      <c r="F80" s="104"/>
      <c r="G80" s="104"/>
      <c r="H80" s="104"/>
      <c r="I80" s="104"/>
      <c r="J80" s="104"/>
      <c r="K80" s="104"/>
      <c r="L80" s="104"/>
      <c r="M80" s="104"/>
      <c r="N80" s="104"/>
    </row>
    <row r="81" spans="2:14" ht="15.75" x14ac:dyDescent="0.2">
      <c r="B81" s="105" t="s">
        <v>176</v>
      </c>
      <c r="C81" s="106"/>
      <c r="D81" s="106"/>
      <c r="E81" s="106"/>
      <c r="F81" s="106"/>
      <c r="G81" s="106"/>
      <c r="H81" s="106"/>
      <c r="I81" s="106"/>
      <c r="J81" s="106"/>
      <c r="K81" s="106"/>
      <c r="L81" s="106"/>
      <c r="M81" s="106"/>
      <c r="N81" s="107"/>
    </row>
    <row r="82" spans="2:14" ht="15.75" customHeight="1" x14ac:dyDescent="0.2">
      <c r="B82" s="10">
        <v>3101490</v>
      </c>
      <c r="C82" s="104" t="s">
        <v>243</v>
      </c>
      <c r="D82" s="104"/>
      <c r="E82" s="104"/>
      <c r="F82" s="104"/>
      <c r="G82" s="104"/>
      <c r="H82" s="104"/>
      <c r="I82" s="104"/>
      <c r="J82" s="104"/>
      <c r="K82" s="104"/>
      <c r="L82" s="104"/>
      <c r="M82" s="104"/>
      <c r="N82" s="104"/>
    </row>
    <row r="83" spans="2:14" ht="15.75" customHeight="1" x14ac:dyDescent="0.2">
      <c r="B83" s="10">
        <v>3101430</v>
      </c>
      <c r="C83" s="104" t="s">
        <v>177</v>
      </c>
      <c r="D83" s="104"/>
      <c r="E83" s="104"/>
      <c r="F83" s="104"/>
      <c r="G83" s="104"/>
      <c r="H83" s="104"/>
      <c r="I83" s="104"/>
      <c r="J83" s="104"/>
      <c r="K83" s="104"/>
      <c r="L83" s="104"/>
      <c r="M83" s="104"/>
      <c r="N83" s="104"/>
    </row>
    <row r="84" spans="2:14" ht="31.5" customHeight="1" x14ac:dyDescent="0.2"/>
    <row r="85" spans="2:14" ht="15.75" customHeight="1" x14ac:dyDescent="0.25">
      <c r="B85" s="34" t="s">
        <v>8</v>
      </c>
      <c r="C85" s="34"/>
      <c r="D85" s="34"/>
      <c r="E85" s="34"/>
      <c r="F85" s="34"/>
      <c r="G85" s="34"/>
      <c r="H85" s="34"/>
      <c r="I85" s="34"/>
      <c r="J85" s="34"/>
      <c r="K85" s="34"/>
      <c r="L85" s="34"/>
    </row>
    <row r="86" spans="2:14" ht="15.75" x14ac:dyDescent="0.2">
      <c r="B86" s="145" t="s">
        <v>9</v>
      </c>
      <c r="C86" s="145"/>
      <c r="D86" s="145"/>
      <c r="E86" s="145"/>
      <c r="F86" s="145"/>
      <c r="G86" s="145"/>
      <c r="H86" s="145"/>
      <c r="I86" s="145"/>
      <c r="J86" s="145"/>
      <c r="K86" s="145"/>
      <c r="L86" s="145"/>
      <c r="M86" s="145"/>
      <c r="N86" s="145"/>
    </row>
    <row r="87" spans="2:14" ht="23.25" customHeight="1" x14ac:dyDescent="0.2">
      <c r="B87" s="96" t="s">
        <v>10</v>
      </c>
      <c r="C87" s="97"/>
      <c r="D87" s="97"/>
      <c r="E87" s="97"/>
      <c r="F87" s="98"/>
      <c r="G87" s="114" t="s">
        <v>116</v>
      </c>
      <c r="H87" s="115"/>
      <c r="I87" s="114" t="s">
        <v>127</v>
      </c>
      <c r="J87" s="115"/>
      <c r="K87" s="114" t="s">
        <v>128</v>
      </c>
      <c r="L87" s="115"/>
      <c r="M87" s="114" t="s">
        <v>129</v>
      </c>
      <c r="N87" s="115"/>
    </row>
    <row r="88" spans="2:14" ht="15.95" customHeight="1" x14ac:dyDescent="0.25">
      <c r="B88" s="96" t="s">
        <v>11</v>
      </c>
      <c r="C88" s="97"/>
      <c r="D88" s="97"/>
      <c r="E88" s="97"/>
      <c r="F88" s="98"/>
      <c r="G88" s="94">
        <f>SUM(G89:H90)</f>
        <v>28418467.5</v>
      </c>
      <c r="H88" s="95"/>
      <c r="I88" s="94">
        <f t="shared" ref="I88" si="0">SUM(I89:J90)</f>
        <v>32613460.699999996</v>
      </c>
      <c r="J88" s="95"/>
      <c r="K88" s="94">
        <f t="shared" ref="K88" si="1">SUM(K89:L90)</f>
        <v>27573689.5</v>
      </c>
      <c r="L88" s="95"/>
      <c r="M88" s="94">
        <f t="shared" ref="M88" si="2">SUM(M89:N90)</f>
        <v>28404450.799999997</v>
      </c>
      <c r="N88" s="95"/>
    </row>
    <row r="89" spans="2:14" ht="21.75" customHeight="1" x14ac:dyDescent="0.25">
      <c r="B89" s="89" t="s">
        <v>12</v>
      </c>
      <c r="C89" s="90"/>
      <c r="D89" s="90"/>
      <c r="E89" s="90"/>
      <c r="F89" s="91"/>
      <c r="G89" s="87">
        <f>G134</f>
        <v>28418467.5</v>
      </c>
      <c r="H89" s="88"/>
      <c r="I89" s="87">
        <f>I134</f>
        <v>32613460.699999996</v>
      </c>
      <c r="J89" s="88"/>
      <c r="K89" s="87">
        <f>K134</f>
        <v>27573689.5</v>
      </c>
      <c r="L89" s="88"/>
      <c r="M89" s="87">
        <f>M134</f>
        <v>28404450.799999997</v>
      </c>
      <c r="N89" s="88"/>
    </row>
    <row r="90" spans="2:14" ht="17.25" customHeight="1" x14ac:dyDescent="0.25">
      <c r="B90" s="89" t="s">
        <v>13</v>
      </c>
      <c r="C90" s="90"/>
      <c r="D90" s="90"/>
      <c r="E90" s="90"/>
      <c r="F90" s="91"/>
      <c r="G90" s="87"/>
      <c r="H90" s="88"/>
      <c r="I90" s="85"/>
      <c r="J90" s="86"/>
      <c r="K90" s="85"/>
      <c r="L90" s="86"/>
      <c r="M90" s="85"/>
      <c r="N90" s="86"/>
    </row>
    <row r="91" spans="2:14" ht="15.75" x14ac:dyDescent="0.25">
      <c r="B91" s="96" t="s">
        <v>14</v>
      </c>
      <c r="C91" s="97"/>
      <c r="D91" s="97"/>
      <c r="E91" s="97"/>
      <c r="F91" s="98"/>
      <c r="G91" s="94"/>
      <c r="H91" s="95"/>
      <c r="I91" s="102"/>
      <c r="J91" s="103"/>
      <c r="K91" s="102"/>
      <c r="L91" s="103"/>
      <c r="M91" s="102"/>
      <c r="N91" s="103"/>
    </row>
    <row r="92" spans="2:14" ht="15.75" x14ac:dyDescent="0.25">
      <c r="B92" s="99" t="s">
        <v>15</v>
      </c>
      <c r="C92" s="100"/>
      <c r="D92" s="100"/>
      <c r="E92" s="100"/>
      <c r="F92" s="101"/>
      <c r="G92" s="94">
        <f>SUM(G88,G91)</f>
        <v>28418467.5</v>
      </c>
      <c r="H92" s="95"/>
      <c r="I92" s="94">
        <f t="shared" ref="I92" si="3">SUM(I88,I91)</f>
        <v>32613460.699999996</v>
      </c>
      <c r="J92" s="95"/>
      <c r="K92" s="94">
        <f t="shared" ref="K92" si="4">SUM(K88,K91)</f>
        <v>27573689.5</v>
      </c>
      <c r="L92" s="95"/>
      <c r="M92" s="94">
        <f t="shared" ref="M92" si="5">SUM(M88,M91)</f>
        <v>28404450.799999997</v>
      </c>
      <c r="N92" s="95"/>
    </row>
    <row r="93" spans="2:14" ht="18" customHeight="1" x14ac:dyDescent="0.2"/>
    <row r="94" spans="2:14" ht="15.75" x14ac:dyDescent="0.25">
      <c r="B94" s="34" t="s">
        <v>16</v>
      </c>
      <c r="C94" s="34"/>
      <c r="D94" s="34"/>
      <c r="E94" s="34"/>
      <c r="F94" s="34"/>
      <c r="G94" s="34"/>
      <c r="H94" s="34"/>
      <c r="I94" s="34"/>
      <c r="J94" s="34"/>
      <c r="K94" s="34"/>
      <c r="L94" s="34"/>
      <c r="M94" s="34"/>
      <c r="N94" s="34"/>
    </row>
    <row r="96" spans="2:14" ht="22.5" customHeight="1" x14ac:dyDescent="0.2">
      <c r="B96" s="108" t="s">
        <v>17</v>
      </c>
      <c r="C96" s="109"/>
      <c r="D96" s="109"/>
      <c r="E96" s="109"/>
      <c r="F96" s="110"/>
      <c r="G96" s="114" t="s">
        <v>116</v>
      </c>
      <c r="H96" s="115"/>
      <c r="I96" s="114" t="s">
        <v>127</v>
      </c>
      <c r="J96" s="115"/>
      <c r="K96" s="114" t="s">
        <v>128</v>
      </c>
      <c r="L96" s="115"/>
      <c r="M96" s="114" t="s">
        <v>129</v>
      </c>
      <c r="N96" s="115"/>
    </row>
    <row r="97" spans="2:14" ht="15.75" x14ac:dyDescent="0.2">
      <c r="B97" s="111"/>
      <c r="C97" s="112"/>
      <c r="D97" s="112"/>
      <c r="E97" s="112"/>
      <c r="F97" s="113"/>
      <c r="G97" s="11" t="s">
        <v>18</v>
      </c>
      <c r="H97" s="9" t="s">
        <v>19</v>
      </c>
      <c r="I97" s="11" t="s">
        <v>18</v>
      </c>
      <c r="J97" s="9" t="s">
        <v>19</v>
      </c>
      <c r="K97" s="11" t="s">
        <v>18</v>
      </c>
      <c r="L97" s="9" t="s">
        <v>19</v>
      </c>
      <c r="M97" s="11" t="s">
        <v>18</v>
      </c>
      <c r="N97" s="9" t="s">
        <v>19</v>
      </c>
    </row>
    <row r="98" spans="2:14" ht="15.75" customHeight="1" x14ac:dyDescent="0.2">
      <c r="B98" s="116">
        <v>1</v>
      </c>
      <c r="C98" s="117"/>
      <c r="D98" s="117"/>
      <c r="E98" s="117"/>
      <c r="F98" s="118"/>
      <c r="G98" s="11">
        <v>2</v>
      </c>
      <c r="H98" s="11">
        <v>3</v>
      </c>
      <c r="I98" s="11">
        <v>4</v>
      </c>
      <c r="J98" s="11">
        <v>5</v>
      </c>
      <c r="K98" s="11">
        <v>6</v>
      </c>
      <c r="L98" s="11">
        <v>7</v>
      </c>
      <c r="M98" s="11">
        <v>8</v>
      </c>
      <c r="N98" s="11">
        <v>9</v>
      </c>
    </row>
    <row r="99" spans="2:14" ht="15.75" x14ac:dyDescent="0.2">
      <c r="B99" s="92" t="s">
        <v>20</v>
      </c>
      <c r="C99" s="93"/>
      <c r="D99" s="93"/>
      <c r="E99" s="93"/>
      <c r="F99" s="93"/>
      <c r="G99" s="93"/>
      <c r="H99" s="93"/>
      <c r="I99" s="93"/>
      <c r="J99" s="93"/>
      <c r="K99" s="93"/>
      <c r="L99" s="93"/>
      <c r="M99" s="93"/>
      <c r="N99" s="93"/>
    </row>
    <row r="100" spans="2:14" ht="15.75" x14ac:dyDescent="0.2">
      <c r="B100" s="82" t="s">
        <v>21</v>
      </c>
      <c r="C100" s="83"/>
      <c r="D100" s="83"/>
      <c r="E100" s="83"/>
      <c r="F100" s="84"/>
      <c r="G100" s="11" t="s">
        <v>132</v>
      </c>
      <c r="H100" s="11"/>
      <c r="I100" s="11" t="s">
        <v>110</v>
      </c>
      <c r="J100" s="11"/>
      <c r="K100" s="11" t="s">
        <v>110</v>
      </c>
      <c r="L100" s="11"/>
      <c r="M100" s="11" t="s">
        <v>110</v>
      </c>
      <c r="N100" s="11"/>
    </row>
    <row r="101" spans="2:14" ht="15.75" customHeight="1" x14ac:dyDescent="0.2">
      <c r="B101" s="82" t="s">
        <v>22</v>
      </c>
      <c r="C101" s="83"/>
      <c r="D101" s="83"/>
      <c r="E101" s="83"/>
      <c r="F101" s="84"/>
      <c r="G101" s="11"/>
      <c r="H101" s="11" t="s">
        <v>132</v>
      </c>
      <c r="I101" s="11"/>
      <c r="J101" s="11" t="s">
        <v>132</v>
      </c>
      <c r="K101" s="11"/>
      <c r="L101" s="11" t="s">
        <v>132</v>
      </c>
      <c r="M101" s="11"/>
      <c r="N101" s="11" t="s">
        <v>132</v>
      </c>
    </row>
    <row r="102" spans="2:14" ht="15" customHeight="1" x14ac:dyDescent="0.2">
      <c r="B102" s="92" t="s">
        <v>23</v>
      </c>
      <c r="C102" s="93"/>
      <c r="D102" s="93"/>
      <c r="E102" s="93"/>
      <c r="F102" s="93"/>
      <c r="G102" s="93"/>
      <c r="H102" s="93"/>
      <c r="I102" s="93"/>
      <c r="J102" s="93"/>
      <c r="K102" s="93"/>
      <c r="L102" s="93"/>
      <c r="M102" s="93"/>
      <c r="N102" s="93"/>
    </row>
    <row r="103" spans="2:14" ht="35.25" customHeight="1" x14ac:dyDescent="0.2">
      <c r="B103" s="82" t="s">
        <v>24</v>
      </c>
      <c r="C103" s="83"/>
      <c r="D103" s="83"/>
      <c r="E103" s="83"/>
      <c r="F103" s="84"/>
      <c r="G103" s="11"/>
      <c r="H103" s="11" t="s">
        <v>132</v>
      </c>
      <c r="I103" s="11"/>
      <c r="J103" s="11" t="s">
        <v>132</v>
      </c>
      <c r="K103" s="11"/>
      <c r="L103" s="11" t="s">
        <v>132</v>
      </c>
      <c r="M103" s="11"/>
      <c r="N103" s="11" t="s">
        <v>132</v>
      </c>
    </row>
    <row r="104" spans="2:14" ht="15.75" x14ac:dyDescent="0.2">
      <c r="B104" s="82" t="s">
        <v>25</v>
      </c>
      <c r="C104" s="83"/>
      <c r="D104" s="83"/>
      <c r="E104" s="83"/>
      <c r="F104" s="84"/>
      <c r="G104" s="11" t="s">
        <v>132</v>
      </c>
      <c r="H104" s="11"/>
      <c r="I104" s="11" t="s">
        <v>132</v>
      </c>
      <c r="J104" s="11"/>
      <c r="K104" s="11" t="s">
        <v>132</v>
      </c>
      <c r="L104" s="11"/>
      <c r="M104" s="11" t="s">
        <v>132</v>
      </c>
      <c r="N104" s="11"/>
    </row>
    <row r="105" spans="2:14" ht="17.25" customHeight="1" x14ac:dyDescent="0.2">
      <c r="B105" s="92" t="s">
        <v>26</v>
      </c>
      <c r="C105" s="93"/>
      <c r="D105" s="93"/>
      <c r="E105" s="93"/>
      <c r="F105" s="93"/>
      <c r="G105" s="93"/>
      <c r="H105" s="93"/>
      <c r="I105" s="93"/>
      <c r="J105" s="93"/>
      <c r="K105" s="93"/>
      <c r="L105" s="93"/>
      <c r="M105" s="93"/>
      <c r="N105" s="93"/>
    </row>
    <row r="106" spans="2:14" ht="19.5" customHeight="1" x14ac:dyDescent="0.2">
      <c r="B106" s="82" t="s">
        <v>27</v>
      </c>
      <c r="C106" s="83"/>
      <c r="D106" s="83"/>
      <c r="E106" s="83"/>
      <c r="F106" s="84"/>
      <c r="G106" s="11" t="s">
        <v>132</v>
      </c>
      <c r="H106" s="11"/>
      <c r="I106" s="11" t="s">
        <v>132</v>
      </c>
      <c r="J106" s="11"/>
      <c r="K106" s="11" t="s">
        <v>132</v>
      </c>
      <c r="L106" s="11"/>
      <c r="M106" s="11" t="s">
        <v>132</v>
      </c>
      <c r="N106" s="11"/>
    </row>
    <row r="107" spans="2:14" ht="17.25" customHeight="1" x14ac:dyDescent="0.2">
      <c r="B107" s="82" t="s">
        <v>28</v>
      </c>
      <c r="C107" s="83"/>
      <c r="D107" s="83"/>
      <c r="E107" s="83"/>
      <c r="F107" s="84"/>
      <c r="G107" s="11"/>
      <c r="H107" s="11" t="s">
        <v>132</v>
      </c>
      <c r="I107" s="11"/>
      <c r="J107" s="11" t="s">
        <v>132</v>
      </c>
      <c r="K107" s="11"/>
      <c r="L107" s="11" t="s">
        <v>132</v>
      </c>
      <c r="M107" s="11"/>
      <c r="N107" s="11" t="s">
        <v>132</v>
      </c>
    </row>
    <row r="108" spans="2:14" ht="18" customHeight="1" x14ac:dyDescent="0.2">
      <c r="B108" s="82" t="s">
        <v>29</v>
      </c>
      <c r="C108" s="83"/>
      <c r="D108" s="83"/>
      <c r="E108" s="83"/>
      <c r="F108" s="84"/>
      <c r="G108" s="11" t="s">
        <v>132</v>
      </c>
      <c r="H108" s="11"/>
      <c r="I108" s="11" t="s">
        <v>132</v>
      </c>
      <c r="J108" s="11"/>
      <c r="K108" s="11" t="s">
        <v>132</v>
      </c>
      <c r="L108" s="11"/>
      <c r="M108" s="11" t="s">
        <v>132</v>
      </c>
      <c r="N108" s="11"/>
    </row>
    <row r="109" spans="2:14" ht="16.5" customHeight="1" x14ac:dyDescent="0.2">
      <c r="B109" s="82" t="s">
        <v>30</v>
      </c>
      <c r="C109" s="83"/>
      <c r="D109" s="83"/>
      <c r="E109" s="83"/>
      <c r="F109" s="84"/>
      <c r="G109" s="11"/>
      <c r="H109" s="11" t="s">
        <v>132</v>
      </c>
      <c r="I109" s="11"/>
      <c r="J109" s="11" t="s">
        <v>132</v>
      </c>
      <c r="K109" s="11"/>
      <c r="L109" s="11" t="s">
        <v>132</v>
      </c>
      <c r="M109" s="11"/>
      <c r="N109" s="11" t="s">
        <v>132</v>
      </c>
    </row>
    <row r="110" spans="2:14" ht="22.5" customHeight="1" x14ac:dyDescent="0.2">
      <c r="B110" s="82" t="s">
        <v>31</v>
      </c>
      <c r="C110" s="83"/>
      <c r="D110" s="83"/>
      <c r="E110" s="83"/>
      <c r="F110" s="84"/>
      <c r="G110" s="11"/>
      <c r="H110" s="11" t="s">
        <v>132</v>
      </c>
      <c r="I110" s="11"/>
      <c r="J110" s="11" t="s">
        <v>132</v>
      </c>
      <c r="K110" s="11"/>
      <c r="L110" s="11" t="s">
        <v>132</v>
      </c>
      <c r="M110" s="11"/>
      <c r="N110" s="11" t="s">
        <v>132</v>
      </c>
    </row>
    <row r="111" spans="2:14" ht="19.5" customHeight="1" x14ac:dyDescent="0.2">
      <c r="B111" s="82" t="s">
        <v>139</v>
      </c>
      <c r="C111" s="83"/>
      <c r="D111" s="83"/>
      <c r="E111" s="83"/>
      <c r="F111" s="84"/>
      <c r="G111" s="11" t="s">
        <v>132</v>
      </c>
      <c r="H111" s="11"/>
      <c r="I111" s="11" t="s">
        <v>132</v>
      </c>
      <c r="J111" s="11"/>
      <c r="K111" s="11" t="s">
        <v>132</v>
      </c>
      <c r="L111" s="11"/>
      <c r="M111" s="11" t="s">
        <v>132</v>
      </c>
      <c r="N111" s="11"/>
    </row>
    <row r="112" spans="2:14" ht="17.25" customHeight="1" x14ac:dyDescent="0.2">
      <c r="B112" s="82" t="s">
        <v>32</v>
      </c>
      <c r="C112" s="83"/>
      <c r="D112" s="83"/>
      <c r="E112" s="83"/>
      <c r="F112" s="84"/>
      <c r="G112" s="11"/>
      <c r="H112" s="11" t="s">
        <v>132</v>
      </c>
      <c r="I112" s="11"/>
      <c r="J112" s="11" t="s">
        <v>132</v>
      </c>
      <c r="K112" s="11"/>
      <c r="L112" s="11" t="s">
        <v>132</v>
      </c>
      <c r="M112" s="11"/>
      <c r="N112" s="11" t="s">
        <v>132</v>
      </c>
    </row>
    <row r="113" spans="2:14" ht="16.5" customHeight="1" x14ac:dyDescent="0.2">
      <c r="B113" s="92" t="s">
        <v>126</v>
      </c>
      <c r="C113" s="93"/>
      <c r="D113" s="93"/>
      <c r="E113" s="93"/>
      <c r="F113" s="93"/>
      <c r="G113" s="93"/>
      <c r="H113" s="93"/>
      <c r="I113" s="93"/>
      <c r="J113" s="93"/>
      <c r="K113" s="93"/>
      <c r="L113" s="93"/>
      <c r="M113" s="93"/>
      <c r="N113" s="93"/>
    </row>
    <row r="114" spans="2:14" ht="17.25" customHeight="1" x14ac:dyDescent="0.2">
      <c r="B114" s="82" t="s">
        <v>33</v>
      </c>
      <c r="C114" s="83"/>
      <c r="D114" s="83"/>
      <c r="E114" s="83"/>
      <c r="F114" s="84"/>
      <c r="G114" s="11"/>
      <c r="H114" s="11" t="s">
        <v>132</v>
      </c>
      <c r="I114" s="11"/>
      <c r="J114" s="11" t="s">
        <v>132</v>
      </c>
      <c r="K114" s="11"/>
      <c r="L114" s="11" t="s">
        <v>132</v>
      </c>
      <c r="M114" s="11"/>
      <c r="N114" s="11" t="s">
        <v>132</v>
      </c>
    </row>
    <row r="115" spans="2:14" ht="15.75" x14ac:dyDescent="0.2">
      <c r="B115" s="82" t="s">
        <v>34</v>
      </c>
      <c r="C115" s="83"/>
      <c r="D115" s="83"/>
      <c r="E115" s="83"/>
      <c r="F115" s="84"/>
      <c r="G115" s="11"/>
      <c r="H115" s="11" t="s">
        <v>132</v>
      </c>
      <c r="I115" s="11"/>
      <c r="J115" s="11" t="s">
        <v>132</v>
      </c>
      <c r="K115" s="11"/>
      <c r="L115" s="11" t="s">
        <v>132</v>
      </c>
      <c r="M115" s="11"/>
      <c r="N115" s="11" t="s">
        <v>132</v>
      </c>
    </row>
    <row r="116" spans="2:14" ht="19.5" customHeight="1" x14ac:dyDescent="0.2">
      <c r="B116" s="82" t="s">
        <v>35</v>
      </c>
      <c r="C116" s="83"/>
      <c r="D116" s="83"/>
      <c r="E116" s="83"/>
      <c r="F116" s="84"/>
      <c r="G116" s="11"/>
      <c r="H116" s="11" t="s">
        <v>132</v>
      </c>
      <c r="I116" s="11"/>
      <c r="J116" s="11" t="s">
        <v>132</v>
      </c>
      <c r="K116" s="11"/>
      <c r="L116" s="11" t="s">
        <v>132</v>
      </c>
      <c r="M116" s="11"/>
      <c r="N116" s="11" t="s">
        <v>132</v>
      </c>
    </row>
    <row r="117" spans="2:14" ht="21" customHeight="1" x14ac:dyDescent="0.2">
      <c r="B117" s="82" t="s">
        <v>36</v>
      </c>
      <c r="C117" s="83"/>
      <c r="D117" s="83"/>
      <c r="E117" s="83"/>
      <c r="F117" s="84"/>
      <c r="G117" s="11"/>
      <c r="H117" s="11" t="s">
        <v>132</v>
      </c>
      <c r="I117" s="11"/>
      <c r="J117" s="11" t="s">
        <v>132</v>
      </c>
      <c r="K117" s="11"/>
      <c r="L117" s="11" t="s">
        <v>132</v>
      </c>
      <c r="M117" s="11"/>
      <c r="N117" s="11" t="s">
        <v>132</v>
      </c>
    </row>
    <row r="118" spans="2:14" ht="17.25" customHeight="1" x14ac:dyDescent="0.2">
      <c r="B118" s="92" t="s">
        <v>37</v>
      </c>
      <c r="C118" s="93"/>
      <c r="D118" s="93"/>
      <c r="E118" s="93"/>
      <c r="F118" s="93"/>
      <c r="G118" s="93"/>
      <c r="H118" s="93"/>
      <c r="I118" s="93"/>
      <c r="J118" s="93"/>
      <c r="K118" s="93"/>
      <c r="L118" s="93"/>
      <c r="M118" s="93"/>
      <c r="N118" s="93"/>
    </row>
    <row r="119" spans="2:14" ht="20.25" customHeight="1" x14ac:dyDescent="0.2">
      <c r="B119" s="82" t="s">
        <v>38</v>
      </c>
      <c r="C119" s="83"/>
      <c r="D119" s="83"/>
      <c r="E119" s="83"/>
      <c r="F119" s="84"/>
      <c r="G119" s="11"/>
      <c r="H119" s="11" t="s">
        <v>132</v>
      </c>
      <c r="I119" s="11"/>
      <c r="J119" s="11" t="s">
        <v>132</v>
      </c>
      <c r="K119" s="11"/>
      <c r="L119" s="11" t="s">
        <v>132</v>
      </c>
      <c r="M119" s="11"/>
      <c r="N119" s="11" t="s">
        <v>132</v>
      </c>
    </row>
    <row r="120" spans="2:14" ht="15.75" customHeight="1" x14ac:dyDescent="0.2">
      <c r="B120" s="92" t="s">
        <v>39</v>
      </c>
      <c r="C120" s="93"/>
      <c r="D120" s="93"/>
      <c r="E120" s="93"/>
      <c r="F120" s="93"/>
      <c r="G120" s="93"/>
      <c r="H120" s="93"/>
      <c r="I120" s="93"/>
      <c r="J120" s="93"/>
      <c r="K120" s="93"/>
      <c r="L120" s="93"/>
      <c r="M120" s="93"/>
      <c r="N120" s="93"/>
    </row>
    <row r="121" spans="2:14" ht="35.25" customHeight="1" x14ac:dyDescent="0.2">
      <c r="B121" s="82" t="s">
        <v>40</v>
      </c>
      <c r="C121" s="83"/>
      <c r="D121" s="83"/>
      <c r="E121" s="83"/>
      <c r="F121" s="84"/>
      <c r="G121" s="11" t="s">
        <v>132</v>
      </c>
      <c r="H121" s="11"/>
      <c r="I121" s="11" t="s">
        <v>132</v>
      </c>
      <c r="J121" s="11"/>
      <c r="K121" s="11" t="s">
        <v>132</v>
      </c>
      <c r="L121" s="11"/>
      <c r="M121" s="11" t="s">
        <v>132</v>
      </c>
      <c r="N121" s="11"/>
    </row>
    <row r="123" spans="2:14" ht="25.5" customHeight="1" x14ac:dyDescent="0.2">
      <c r="B123" s="80" t="s">
        <v>105</v>
      </c>
      <c r="C123" s="80"/>
      <c r="D123" s="80"/>
      <c r="E123" s="80"/>
      <c r="F123" s="80"/>
      <c r="G123" s="80"/>
      <c r="H123" s="80"/>
      <c r="I123" s="80"/>
      <c r="J123" s="80"/>
      <c r="K123" s="80"/>
      <c r="L123" s="80"/>
    </row>
    <row r="124" spans="2:14" ht="15.75" x14ac:dyDescent="0.2">
      <c r="B124" s="80" t="s">
        <v>106</v>
      </c>
      <c r="C124" s="80"/>
      <c r="D124" s="80"/>
      <c r="E124" s="80"/>
      <c r="F124" s="80"/>
      <c r="G124" s="80"/>
      <c r="H124" s="80"/>
      <c r="I124" s="80"/>
      <c r="J124" s="80"/>
      <c r="K124" s="80"/>
      <c r="L124" s="80"/>
    </row>
    <row r="125" spans="2:14" x14ac:dyDescent="0.2">
      <c r="B125" s="70" t="s">
        <v>268</v>
      </c>
      <c r="C125" s="71"/>
      <c r="D125" s="71"/>
      <c r="E125" s="71"/>
      <c r="F125" s="71"/>
      <c r="G125" s="71"/>
      <c r="H125" s="71"/>
      <c r="I125" s="71"/>
      <c r="J125" s="71"/>
      <c r="K125" s="71"/>
      <c r="L125" s="71"/>
      <c r="M125" s="71"/>
      <c r="N125" s="71"/>
    </row>
    <row r="126" spans="2:14" ht="18" customHeight="1" x14ac:dyDescent="0.2">
      <c r="B126" s="74"/>
      <c r="C126" s="75"/>
      <c r="D126" s="75"/>
      <c r="E126" s="75"/>
      <c r="F126" s="76"/>
      <c r="G126" s="35" t="s">
        <v>41</v>
      </c>
      <c r="H126" s="35"/>
      <c r="I126" s="35"/>
      <c r="J126" s="35"/>
      <c r="K126" s="35"/>
      <c r="L126" s="35"/>
      <c r="M126" s="35"/>
      <c r="N126" s="35"/>
    </row>
    <row r="127" spans="2:14" ht="15.75" customHeight="1" x14ac:dyDescent="0.2">
      <c r="B127" s="77"/>
      <c r="C127" s="78"/>
      <c r="D127" s="78"/>
      <c r="E127" s="78"/>
      <c r="F127" s="79"/>
      <c r="G127" s="35" t="s">
        <v>116</v>
      </c>
      <c r="H127" s="35"/>
      <c r="I127" s="35" t="s">
        <v>127</v>
      </c>
      <c r="J127" s="35"/>
      <c r="K127" s="35" t="s">
        <v>128</v>
      </c>
      <c r="L127" s="35"/>
      <c r="M127" s="35" t="s">
        <v>129</v>
      </c>
      <c r="N127" s="35"/>
    </row>
    <row r="128" spans="2:14" ht="15.75" customHeight="1" x14ac:dyDescent="0.2">
      <c r="B128" s="92" t="s">
        <v>42</v>
      </c>
      <c r="C128" s="93"/>
      <c r="D128" s="93"/>
      <c r="E128" s="93"/>
      <c r="F128" s="120"/>
      <c r="G128" s="121"/>
      <c r="H128" s="121"/>
      <c r="I128" s="121" t="s">
        <v>111</v>
      </c>
      <c r="J128" s="121"/>
      <c r="K128" s="119"/>
      <c r="L128" s="119"/>
      <c r="M128" s="119"/>
      <c r="N128" s="119"/>
    </row>
    <row r="129" spans="2:14" ht="68.25" customHeight="1" x14ac:dyDescent="0.2">
      <c r="B129" s="82" t="s">
        <v>178</v>
      </c>
      <c r="C129" s="83"/>
      <c r="D129" s="83"/>
      <c r="E129" s="83"/>
      <c r="F129" s="84"/>
      <c r="G129" s="154">
        <v>1360.46</v>
      </c>
      <c r="H129" s="154"/>
      <c r="I129" s="73">
        <v>5000</v>
      </c>
      <c r="J129" s="73"/>
      <c r="K129" s="73">
        <v>5000</v>
      </c>
      <c r="L129" s="73"/>
      <c r="M129" s="73">
        <v>5000</v>
      </c>
      <c r="N129" s="73"/>
    </row>
    <row r="131" spans="2:14" ht="16.5" customHeight="1" x14ac:dyDescent="0.25">
      <c r="B131" s="34" t="s">
        <v>43</v>
      </c>
      <c r="C131" s="34"/>
      <c r="D131" s="34"/>
      <c r="E131" s="34"/>
      <c r="F131" s="34"/>
      <c r="G131" s="34"/>
      <c r="H131" s="34"/>
      <c r="I131" s="34"/>
      <c r="J131" s="34"/>
      <c r="K131" s="34"/>
      <c r="L131" s="34"/>
      <c r="M131" s="34"/>
      <c r="N131" s="34"/>
    </row>
    <row r="132" spans="2:14" ht="15" customHeight="1" x14ac:dyDescent="0.2">
      <c r="B132" s="70" t="s">
        <v>108</v>
      </c>
      <c r="C132" s="71"/>
      <c r="D132" s="71"/>
      <c r="E132" s="71"/>
      <c r="F132" s="71"/>
      <c r="G132" s="71"/>
      <c r="H132" s="71"/>
      <c r="I132" s="71"/>
      <c r="J132" s="71"/>
      <c r="K132" s="71"/>
      <c r="L132" s="71"/>
      <c r="M132" s="71"/>
      <c r="N132" s="71"/>
    </row>
    <row r="133" spans="2:14" ht="17.25" customHeight="1" x14ac:dyDescent="0.2">
      <c r="B133" s="92" t="s">
        <v>44</v>
      </c>
      <c r="C133" s="93"/>
      <c r="D133" s="93"/>
      <c r="E133" s="93"/>
      <c r="F133" s="120"/>
      <c r="G133" s="35" t="s">
        <v>116</v>
      </c>
      <c r="H133" s="35"/>
      <c r="I133" s="35" t="s">
        <v>127</v>
      </c>
      <c r="J133" s="35"/>
      <c r="K133" s="35" t="s">
        <v>128</v>
      </c>
      <c r="L133" s="35"/>
      <c r="M133" s="35" t="s">
        <v>129</v>
      </c>
      <c r="N133" s="35"/>
    </row>
    <row r="134" spans="2:14" ht="15.95" customHeight="1" x14ac:dyDescent="0.2">
      <c r="B134" s="92" t="s">
        <v>45</v>
      </c>
      <c r="C134" s="93"/>
      <c r="D134" s="93"/>
      <c r="E134" s="93"/>
      <c r="F134" s="120"/>
      <c r="G134" s="102">
        <f>SUM(G135:H179)</f>
        <v>28418467.5</v>
      </c>
      <c r="H134" s="103"/>
      <c r="I134" s="102">
        <f>SUM(I135:J179)</f>
        <v>32613460.699999996</v>
      </c>
      <c r="J134" s="103"/>
      <c r="K134" s="102">
        <f>SUM(K135:L179)</f>
        <v>27573689.5</v>
      </c>
      <c r="L134" s="103"/>
      <c r="M134" s="102">
        <f>SUM(M135:N179)</f>
        <v>28404450.799999997</v>
      </c>
      <c r="N134" s="103"/>
    </row>
    <row r="135" spans="2:14" ht="18" customHeight="1" x14ac:dyDescent="0.2">
      <c r="B135" s="82" t="s">
        <v>179</v>
      </c>
      <c r="C135" s="83"/>
      <c r="D135" s="83"/>
      <c r="E135" s="83"/>
      <c r="F135" s="84"/>
      <c r="G135" s="85">
        <v>174083.9</v>
      </c>
      <c r="H135" s="86"/>
      <c r="I135" s="85">
        <v>171913.3</v>
      </c>
      <c r="J135" s="86"/>
      <c r="K135" s="85">
        <v>171913.3</v>
      </c>
      <c r="L135" s="86"/>
      <c r="M135" s="85">
        <v>171913.3</v>
      </c>
      <c r="N135" s="86"/>
    </row>
    <row r="136" spans="2:14" ht="33.75" customHeight="1" x14ac:dyDescent="0.2">
      <c r="B136" s="82" t="s">
        <v>244</v>
      </c>
      <c r="C136" s="83"/>
      <c r="D136" s="83"/>
      <c r="E136" s="83"/>
      <c r="F136" s="84"/>
      <c r="G136" s="85"/>
      <c r="H136" s="86"/>
      <c r="I136" s="85">
        <v>25000</v>
      </c>
      <c r="J136" s="86"/>
      <c r="K136" s="85"/>
      <c r="L136" s="86"/>
      <c r="M136" s="85"/>
      <c r="N136" s="86"/>
    </row>
    <row r="137" spans="2:14" ht="19.5" customHeight="1" x14ac:dyDescent="0.2">
      <c r="B137" s="82" t="s">
        <v>180</v>
      </c>
      <c r="C137" s="83"/>
      <c r="D137" s="83"/>
      <c r="E137" s="83"/>
      <c r="F137" s="84"/>
      <c r="G137" s="85">
        <v>663.1</v>
      </c>
      <c r="H137" s="86"/>
      <c r="I137" s="85"/>
      <c r="J137" s="86"/>
      <c r="K137" s="85"/>
      <c r="L137" s="86"/>
      <c r="M137" s="85"/>
      <c r="N137" s="86"/>
    </row>
    <row r="138" spans="2:14" ht="33.75" customHeight="1" x14ac:dyDescent="0.2">
      <c r="B138" s="82" t="s">
        <v>181</v>
      </c>
      <c r="C138" s="83"/>
      <c r="D138" s="83"/>
      <c r="E138" s="83"/>
      <c r="F138" s="84"/>
      <c r="G138" s="85">
        <v>501.7</v>
      </c>
      <c r="H138" s="86"/>
      <c r="I138" s="85"/>
      <c r="J138" s="86"/>
      <c r="K138" s="85"/>
      <c r="L138" s="86"/>
      <c r="M138" s="85"/>
      <c r="N138" s="86"/>
    </row>
    <row r="139" spans="2:14" ht="81.75" customHeight="1" x14ac:dyDescent="0.2">
      <c r="B139" s="82" t="s">
        <v>182</v>
      </c>
      <c r="C139" s="83"/>
      <c r="D139" s="83"/>
      <c r="E139" s="83"/>
      <c r="F139" s="84"/>
      <c r="G139" s="85">
        <v>1143.9000000000001</v>
      </c>
      <c r="H139" s="86"/>
      <c r="I139" s="85"/>
      <c r="J139" s="86"/>
      <c r="K139" s="85"/>
      <c r="L139" s="86"/>
      <c r="M139" s="85"/>
      <c r="N139" s="86"/>
    </row>
    <row r="140" spans="2:14" ht="36" customHeight="1" x14ac:dyDescent="0.2">
      <c r="B140" s="82" t="s">
        <v>183</v>
      </c>
      <c r="C140" s="83"/>
      <c r="D140" s="83"/>
      <c r="E140" s="83"/>
      <c r="F140" s="84"/>
      <c r="G140" s="85">
        <v>4401</v>
      </c>
      <c r="H140" s="86"/>
      <c r="I140" s="85"/>
      <c r="J140" s="86"/>
      <c r="K140" s="85"/>
      <c r="L140" s="86"/>
      <c r="M140" s="85"/>
      <c r="N140" s="86"/>
    </row>
    <row r="141" spans="2:14" ht="80.25" customHeight="1" x14ac:dyDescent="0.2">
      <c r="B141" s="82" t="s">
        <v>184</v>
      </c>
      <c r="C141" s="83"/>
      <c r="D141" s="83"/>
      <c r="E141" s="83"/>
      <c r="F141" s="84"/>
      <c r="G141" s="85">
        <v>6123</v>
      </c>
      <c r="H141" s="86"/>
      <c r="I141" s="85">
        <v>7230.8</v>
      </c>
      <c r="J141" s="86"/>
      <c r="K141" s="85">
        <v>7751</v>
      </c>
      <c r="L141" s="86"/>
      <c r="M141" s="85">
        <v>8200.7999999999993</v>
      </c>
      <c r="N141" s="86"/>
    </row>
    <row r="142" spans="2:14" ht="80.25" customHeight="1" x14ac:dyDescent="0.2">
      <c r="B142" s="82" t="s">
        <v>259</v>
      </c>
      <c r="C142" s="83"/>
      <c r="D142" s="83"/>
      <c r="E142" s="83"/>
      <c r="F142" s="84"/>
      <c r="G142" s="85"/>
      <c r="H142" s="86"/>
      <c r="I142" s="85">
        <v>14263.8</v>
      </c>
      <c r="J142" s="86"/>
      <c r="K142" s="85">
        <v>14263.8</v>
      </c>
      <c r="L142" s="86"/>
      <c r="M142" s="85">
        <v>14263.8</v>
      </c>
      <c r="N142" s="86"/>
    </row>
    <row r="143" spans="2:14" ht="64.5" customHeight="1" x14ac:dyDescent="0.2">
      <c r="B143" s="82" t="s">
        <v>260</v>
      </c>
      <c r="C143" s="83"/>
      <c r="D143" s="83"/>
      <c r="E143" s="83"/>
      <c r="F143" s="84"/>
      <c r="G143" s="85"/>
      <c r="H143" s="86"/>
      <c r="I143" s="85">
        <v>3200</v>
      </c>
      <c r="J143" s="86"/>
      <c r="K143" s="85">
        <v>3200</v>
      </c>
      <c r="L143" s="86"/>
      <c r="M143" s="85">
        <v>3200</v>
      </c>
      <c r="N143" s="86"/>
    </row>
    <row r="144" spans="2:14" ht="33" customHeight="1" x14ac:dyDescent="0.2">
      <c r="B144" s="82" t="s">
        <v>137</v>
      </c>
      <c r="C144" s="83"/>
      <c r="D144" s="83"/>
      <c r="E144" s="83"/>
      <c r="F144" s="84"/>
      <c r="G144" s="85">
        <v>92263.2</v>
      </c>
      <c r="H144" s="86"/>
      <c r="I144" s="85">
        <v>166712</v>
      </c>
      <c r="J144" s="86"/>
      <c r="K144" s="85">
        <v>166712</v>
      </c>
      <c r="L144" s="86"/>
      <c r="M144" s="85">
        <v>166712</v>
      </c>
      <c r="N144" s="86"/>
    </row>
    <row r="145" spans="2:14" ht="33" customHeight="1" x14ac:dyDescent="0.2">
      <c r="B145" s="82" t="s">
        <v>185</v>
      </c>
      <c r="C145" s="83"/>
      <c r="D145" s="83"/>
      <c r="E145" s="83"/>
      <c r="F145" s="84"/>
      <c r="G145" s="85">
        <v>42397.9</v>
      </c>
      <c r="H145" s="86"/>
      <c r="I145" s="85">
        <v>74728.2</v>
      </c>
      <c r="J145" s="86"/>
      <c r="K145" s="85">
        <v>78489.7</v>
      </c>
      <c r="L145" s="86"/>
      <c r="M145" s="85">
        <v>82251.3</v>
      </c>
      <c r="N145" s="86"/>
    </row>
    <row r="146" spans="2:14" ht="49.5" customHeight="1" x14ac:dyDescent="0.2">
      <c r="B146" s="82" t="s">
        <v>267</v>
      </c>
      <c r="C146" s="83"/>
      <c r="D146" s="83"/>
      <c r="E146" s="83"/>
      <c r="F146" s="84"/>
      <c r="G146" s="85"/>
      <c r="H146" s="86"/>
      <c r="I146" s="85">
        <v>157928.70000000001</v>
      </c>
      <c r="J146" s="86"/>
      <c r="K146" s="85">
        <v>140866.5</v>
      </c>
      <c r="L146" s="86"/>
      <c r="M146" s="85">
        <v>122832.4</v>
      </c>
      <c r="N146" s="86"/>
    </row>
    <row r="147" spans="2:14" ht="33" customHeight="1" x14ac:dyDescent="0.2">
      <c r="B147" s="82" t="s">
        <v>138</v>
      </c>
      <c r="C147" s="83"/>
      <c r="D147" s="83"/>
      <c r="E147" s="83"/>
      <c r="F147" s="84"/>
      <c r="G147" s="85">
        <v>35208.1</v>
      </c>
      <c r="H147" s="86"/>
      <c r="I147" s="85"/>
      <c r="J147" s="86"/>
      <c r="K147" s="85"/>
      <c r="L147" s="86"/>
      <c r="M147" s="85"/>
      <c r="N147" s="86"/>
    </row>
    <row r="148" spans="2:14" ht="21" customHeight="1" x14ac:dyDescent="0.2">
      <c r="B148" s="82" t="s">
        <v>186</v>
      </c>
      <c r="C148" s="83"/>
      <c r="D148" s="83"/>
      <c r="E148" s="83"/>
      <c r="F148" s="84"/>
      <c r="G148" s="85">
        <v>40704.6</v>
      </c>
      <c r="H148" s="86"/>
      <c r="I148" s="85">
        <v>50325.7</v>
      </c>
      <c r="J148" s="86"/>
      <c r="K148" s="85">
        <v>50164.3</v>
      </c>
      <c r="L148" s="86"/>
      <c r="M148" s="85">
        <v>59667.7</v>
      </c>
      <c r="N148" s="86"/>
    </row>
    <row r="149" spans="2:14" ht="19.5" customHeight="1" x14ac:dyDescent="0.2">
      <c r="B149" s="82" t="s">
        <v>187</v>
      </c>
      <c r="C149" s="83"/>
      <c r="D149" s="83"/>
      <c r="E149" s="83"/>
      <c r="F149" s="84"/>
      <c r="G149" s="85">
        <v>280582.3</v>
      </c>
      <c r="H149" s="86"/>
      <c r="I149" s="85"/>
      <c r="J149" s="86"/>
      <c r="K149" s="85"/>
      <c r="L149" s="86"/>
      <c r="M149" s="85"/>
      <c r="N149" s="86"/>
    </row>
    <row r="150" spans="2:14" ht="48.75" customHeight="1" x14ac:dyDescent="0.2">
      <c r="B150" s="82" t="s">
        <v>261</v>
      </c>
      <c r="C150" s="83"/>
      <c r="D150" s="83"/>
      <c r="E150" s="83"/>
      <c r="F150" s="84"/>
      <c r="G150" s="85"/>
      <c r="H150" s="86"/>
      <c r="I150" s="85">
        <v>600000</v>
      </c>
      <c r="J150" s="86"/>
      <c r="K150" s="85">
        <v>660000</v>
      </c>
      <c r="L150" s="86"/>
      <c r="M150" s="85"/>
      <c r="N150" s="86"/>
    </row>
    <row r="151" spans="2:14" ht="33" customHeight="1" x14ac:dyDescent="0.2">
      <c r="B151" s="82" t="s">
        <v>262</v>
      </c>
      <c r="C151" s="83"/>
      <c r="D151" s="83"/>
      <c r="E151" s="83"/>
      <c r="F151" s="84"/>
      <c r="G151" s="85"/>
      <c r="H151" s="86"/>
      <c r="I151" s="155">
        <v>239604.6</v>
      </c>
      <c r="J151" s="156"/>
      <c r="K151" s="85"/>
      <c r="L151" s="86"/>
      <c r="M151" s="85"/>
      <c r="N151" s="86"/>
    </row>
    <row r="152" spans="2:14" ht="98.25" customHeight="1" x14ac:dyDescent="0.2">
      <c r="B152" s="82" t="s">
        <v>263</v>
      </c>
      <c r="C152" s="83"/>
      <c r="D152" s="83"/>
      <c r="E152" s="83"/>
      <c r="F152" s="84"/>
      <c r="G152" s="85"/>
      <c r="H152" s="86"/>
      <c r="I152" s="85">
        <v>234150</v>
      </c>
      <c r="J152" s="86"/>
      <c r="K152" s="85">
        <v>304395</v>
      </c>
      <c r="L152" s="86"/>
      <c r="M152" s="85"/>
      <c r="N152" s="86"/>
    </row>
    <row r="153" spans="2:14" ht="34.5" customHeight="1" x14ac:dyDescent="0.2">
      <c r="B153" s="82" t="s">
        <v>188</v>
      </c>
      <c r="C153" s="83"/>
      <c r="D153" s="83"/>
      <c r="E153" s="83"/>
      <c r="F153" s="84"/>
      <c r="G153" s="85">
        <v>243810</v>
      </c>
      <c r="H153" s="86"/>
      <c r="I153" s="85">
        <v>300000</v>
      </c>
      <c r="J153" s="86"/>
      <c r="K153" s="85">
        <v>300000</v>
      </c>
      <c r="L153" s="86"/>
      <c r="M153" s="85">
        <v>300000</v>
      </c>
      <c r="N153" s="86"/>
    </row>
    <row r="154" spans="2:14" ht="50.25" customHeight="1" x14ac:dyDescent="0.2">
      <c r="B154" s="82" t="s">
        <v>189</v>
      </c>
      <c r="C154" s="83"/>
      <c r="D154" s="83"/>
      <c r="E154" s="83"/>
      <c r="F154" s="84"/>
      <c r="G154" s="85">
        <v>7000</v>
      </c>
      <c r="H154" s="86"/>
      <c r="I154" s="85">
        <v>6000</v>
      </c>
      <c r="J154" s="86"/>
      <c r="K154" s="85">
        <v>6000</v>
      </c>
      <c r="L154" s="86"/>
      <c r="M154" s="85">
        <v>6000</v>
      </c>
      <c r="N154" s="86"/>
    </row>
    <row r="155" spans="2:14" ht="33" customHeight="1" x14ac:dyDescent="0.2">
      <c r="B155" s="82" t="s">
        <v>190</v>
      </c>
      <c r="C155" s="83"/>
      <c r="D155" s="83"/>
      <c r="E155" s="83"/>
      <c r="F155" s="84"/>
      <c r="G155" s="85">
        <v>80</v>
      </c>
      <c r="H155" s="86"/>
      <c r="I155" s="85"/>
      <c r="J155" s="86"/>
      <c r="K155" s="85"/>
      <c r="L155" s="86"/>
      <c r="M155" s="85"/>
      <c r="N155" s="86"/>
    </row>
    <row r="156" spans="2:14" ht="33" customHeight="1" x14ac:dyDescent="0.2">
      <c r="B156" s="82" t="s">
        <v>191</v>
      </c>
      <c r="C156" s="83"/>
      <c r="D156" s="83"/>
      <c r="E156" s="83"/>
      <c r="F156" s="84"/>
      <c r="G156" s="137">
        <v>697</v>
      </c>
      <c r="H156" s="138"/>
      <c r="I156" s="137"/>
      <c r="J156" s="138"/>
      <c r="K156" s="137"/>
      <c r="L156" s="138"/>
      <c r="M156" s="137"/>
      <c r="N156" s="138"/>
    </row>
    <row r="157" spans="2:14" ht="48.75" customHeight="1" x14ac:dyDescent="0.2">
      <c r="B157" s="82" t="s">
        <v>192</v>
      </c>
      <c r="C157" s="83"/>
      <c r="D157" s="83"/>
      <c r="E157" s="83"/>
      <c r="F157" s="84"/>
      <c r="G157" s="85">
        <v>1738.9</v>
      </c>
      <c r="H157" s="86"/>
      <c r="I157" s="85"/>
      <c r="J157" s="86"/>
      <c r="K157" s="85"/>
      <c r="L157" s="86"/>
      <c r="M157" s="85"/>
      <c r="N157" s="86"/>
    </row>
    <row r="158" spans="2:14" ht="33" customHeight="1" x14ac:dyDescent="0.2">
      <c r="B158" s="82" t="s">
        <v>193</v>
      </c>
      <c r="C158" s="83"/>
      <c r="D158" s="83"/>
      <c r="E158" s="83"/>
      <c r="F158" s="84"/>
      <c r="G158" s="85">
        <v>36382.800000000003</v>
      </c>
      <c r="H158" s="86"/>
      <c r="I158" s="85"/>
      <c r="J158" s="86"/>
      <c r="K158" s="85"/>
      <c r="L158" s="86"/>
      <c r="M158" s="85"/>
      <c r="N158" s="86"/>
    </row>
    <row r="159" spans="2:14" ht="33" customHeight="1" x14ac:dyDescent="0.2">
      <c r="B159" s="82" t="s">
        <v>194</v>
      </c>
      <c r="C159" s="83"/>
      <c r="D159" s="83"/>
      <c r="E159" s="83"/>
      <c r="F159" s="84"/>
      <c r="G159" s="85">
        <v>476910</v>
      </c>
      <c r="H159" s="86"/>
      <c r="I159" s="85">
        <f>222558+114365.7</f>
        <v>336923.7</v>
      </c>
      <c r="J159" s="86"/>
      <c r="K159" s="85">
        <f>222558+163286.3</f>
        <v>385844.3</v>
      </c>
      <c r="L159" s="86"/>
      <c r="M159" s="85">
        <f>222558+550772</f>
        <v>773330</v>
      </c>
      <c r="N159" s="86"/>
    </row>
    <row r="160" spans="2:14" ht="52.5" customHeight="1" x14ac:dyDescent="0.2">
      <c r="B160" s="82" t="s">
        <v>195</v>
      </c>
      <c r="C160" s="83"/>
      <c r="D160" s="83"/>
      <c r="E160" s="83"/>
      <c r="F160" s="84"/>
      <c r="G160" s="85">
        <v>386639.7</v>
      </c>
      <c r="H160" s="86"/>
      <c r="I160" s="85">
        <f>295532.8+171548.6</f>
        <v>467081.4</v>
      </c>
      <c r="J160" s="86"/>
      <c r="K160" s="85">
        <f>295532.8+244929.5</f>
        <v>540462.30000000005</v>
      </c>
      <c r="L160" s="86"/>
      <c r="M160" s="85">
        <f>295532.8+826158.1</f>
        <v>1121690.8999999999</v>
      </c>
      <c r="N160" s="86"/>
    </row>
    <row r="161" spans="2:14" ht="33" customHeight="1" x14ac:dyDescent="0.2">
      <c r="B161" s="82" t="s">
        <v>196</v>
      </c>
      <c r="C161" s="83"/>
      <c r="D161" s="83"/>
      <c r="E161" s="83"/>
      <c r="F161" s="84"/>
      <c r="G161" s="85">
        <v>26509</v>
      </c>
      <c r="H161" s="86"/>
      <c r="I161" s="85"/>
      <c r="J161" s="86"/>
      <c r="K161" s="85"/>
      <c r="L161" s="86"/>
      <c r="M161" s="85"/>
      <c r="N161" s="86"/>
    </row>
    <row r="162" spans="2:14" ht="33" customHeight="1" x14ac:dyDescent="0.2">
      <c r="B162" s="82" t="s">
        <v>197</v>
      </c>
      <c r="C162" s="83"/>
      <c r="D162" s="83"/>
      <c r="E162" s="83"/>
      <c r="F162" s="84"/>
      <c r="G162" s="85">
        <v>482912.4</v>
      </c>
      <c r="H162" s="86"/>
      <c r="I162" s="85"/>
      <c r="J162" s="86"/>
      <c r="K162" s="85"/>
      <c r="L162" s="86"/>
      <c r="M162" s="85"/>
      <c r="N162" s="86"/>
    </row>
    <row r="163" spans="2:14" ht="33" customHeight="1" x14ac:dyDescent="0.2">
      <c r="B163" s="82" t="s">
        <v>273</v>
      </c>
      <c r="C163" s="83"/>
      <c r="D163" s="83"/>
      <c r="E163" s="83"/>
      <c r="F163" s="84"/>
      <c r="G163" s="85"/>
      <c r="H163" s="86"/>
      <c r="I163" s="85">
        <v>500000</v>
      </c>
      <c r="J163" s="86"/>
      <c r="K163" s="85"/>
      <c r="L163" s="86"/>
      <c r="M163" s="85"/>
      <c r="N163" s="86"/>
    </row>
    <row r="164" spans="2:14" ht="51" customHeight="1" x14ac:dyDescent="0.2">
      <c r="B164" s="82" t="s">
        <v>198</v>
      </c>
      <c r="C164" s="83"/>
      <c r="D164" s="83"/>
      <c r="E164" s="83"/>
      <c r="F164" s="84"/>
      <c r="G164" s="85">
        <v>3893424.037</v>
      </c>
      <c r="H164" s="86"/>
      <c r="I164" s="85">
        <v>3973050</v>
      </c>
      <c r="J164" s="86"/>
      <c r="K164" s="85"/>
      <c r="L164" s="86"/>
      <c r="M164" s="85"/>
      <c r="N164" s="86"/>
    </row>
    <row r="165" spans="2:14" ht="49.5" customHeight="1" x14ac:dyDescent="0.2">
      <c r="B165" s="82" t="s">
        <v>199</v>
      </c>
      <c r="C165" s="83"/>
      <c r="D165" s="83"/>
      <c r="E165" s="83"/>
      <c r="F165" s="84"/>
      <c r="G165" s="85">
        <v>5581598.7630000003</v>
      </c>
      <c r="H165" s="86"/>
      <c r="I165" s="85"/>
      <c r="J165" s="86"/>
      <c r="K165" s="85"/>
      <c r="L165" s="86"/>
      <c r="M165" s="85"/>
      <c r="N165" s="86"/>
    </row>
    <row r="166" spans="2:14" ht="51" customHeight="1" x14ac:dyDescent="0.2">
      <c r="B166" s="82" t="s">
        <v>200</v>
      </c>
      <c r="C166" s="83"/>
      <c r="D166" s="83"/>
      <c r="E166" s="83"/>
      <c r="F166" s="84"/>
      <c r="G166" s="85">
        <v>641110.08100000001</v>
      </c>
      <c r="H166" s="86"/>
      <c r="I166" s="85"/>
      <c r="J166" s="86"/>
      <c r="K166" s="85"/>
      <c r="L166" s="86"/>
      <c r="M166" s="85"/>
      <c r="N166" s="86"/>
    </row>
    <row r="167" spans="2:14" ht="35.25" customHeight="1" x14ac:dyDescent="0.2">
      <c r="B167" s="82" t="s">
        <v>245</v>
      </c>
      <c r="C167" s="83"/>
      <c r="D167" s="83"/>
      <c r="E167" s="83"/>
      <c r="F167" s="84"/>
      <c r="G167" s="85">
        <v>97345.319000000003</v>
      </c>
      <c r="H167" s="86"/>
      <c r="I167" s="85">
        <v>2928000</v>
      </c>
      <c r="J167" s="86"/>
      <c r="K167" s="85">
        <v>2928000</v>
      </c>
      <c r="L167" s="86"/>
      <c r="M167" s="85">
        <v>2928000</v>
      </c>
      <c r="N167" s="86"/>
    </row>
    <row r="168" spans="2:14" ht="35.25" customHeight="1" x14ac:dyDescent="0.2">
      <c r="B168" s="82" t="s">
        <v>264</v>
      </c>
      <c r="C168" s="83"/>
      <c r="D168" s="83"/>
      <c r="E168" s="83"/>
      <c r="F168" s="84"/>
      <c r="G168" s="147"/>
      <c r="H168" s="148"/>
      <c r="I168" s="85">
        <v>450000</v>
      </c>
      <c r="J168" s="86"/>
      <c r="K168" s="147"/>
      <c r="L168" s="148"/>
      <c r="M168" s="147"/>
      <c r="N168" s="148"/>
    </row>
    <row r="169" spans="2:14" ht="33" customHeight="1" x14ac:dyDescent="0.2">
      <c r="B169" s="82" t="s">
        <v>201</v>
      </c>
      <c r="C169" s="83"/>
      <c r="D169" s="83"/>
      <c r="E169" s="83"/>
      <c r="F169" s="84"/>
      <c r="G169" s="85">
        <v>5164.3999999999996</v>
      </c>
      <c r="H169" s="86"/>
      <c r="I169" s="85">
        <v>5164.3999999999996</v>
      </c>
      <c r="J169" s="86"/>
      <c r="K169" s="85">
        <v>5164.3999999999996</v>
      </c>
      <c r="L169" s="86"/>
      <c r="M169" s="85">
        <v>5164.3999999999996</v>
      </c>
      <c r="N169" s="86"/>
    </row>
    <row r="170" spans="2:14" ht="33" customHeight="1" x14ac:dyDescent="0.2">
      <c r="B170" s="82" t="s">
        <v>202</v>
      </c>
      <c r="C170" s="83"/>
      <c r="D170" s="83"/>
      <c r="E170" s="83"/>
      <c r="F170" s="84"/>
      <c r="G170" s="85">
        <v>1715.1</v>
      </c>
      <c r="H170" s="86"/>
      <c r="I170" s="85">
        <v>1932.5</v>
      </c>
      <c r="J170" s="86"/>
      <c r="K170" s="85">
        <v>1932.5</v>
      </c>
      <c r="L170" s="86"/>
      <c r="M170" s="85">
        <v>1932.5</v>
      </c>
      <c r="N170" s="86"/>
    </row>
    <row r="171" spans="2:14" ht="33" customHeight="1" x14ac:dyDescent="0.2">
      <c r="B171" s="82" t="s">
        <v>203</v>
      </c>
      <c r="C171" s="83"/>
      <c r="D171" s="83"/>
      <c r="E171" s="83"/>
      <c r="F171" s="84"/>
      <c r="G171" s="85">
        <v>1095743.1000000001</v>
      </c>
      <c r="H171" s="86"/>
      <c r="I171" s="85">
        <v>1095743.1000000001</v>
      </c>
      <c r="J171" s="86"/>
      <c r="K171" s="85">
        <v>1098579.2</v>
      </c>
      <c r="L171" s="86"/>
      <c r="M171" s="85">
        <v>1098579.2</v>
      </c>
      <c r="N171" s="86"/>
    </row>
    <row r="172" spans="2:14" ht="33" customHeight="1" x14ac:dyDescent="0.2">
      <c r="B172" s="82" t="s">
        <v>204</v>
      </c>
      <c r="C172" s="83"/>
      <c r="D172" s="83"/>
      <c r="E172" s="83"/>
      <c r="F172" s="84"/>
      <c r="G172" s="85">
        <v>18858.7</v>
      </c>
      <c r="H172" s="86"/>
      <c r="I172" s="85">
        <v>24224</v>
      </c>
      <c r="J172" s="86"/>
      <c r="K172" s="85">
        <v>24224</v>
      </c>
      <c r="L172" s="86"/>
      <c r="M172" s="85">
        <v>24224</v>
      </c>
      <c r="N172" s="86"/>
    </row>
    <row r="173" spans="2:14" ht="33" customHeight="1" x14ac:dyDescent="0.2">
      <c r="B173" s="82" t="s">
        <v>205</v>
      </c>
      <c r="C173" s="83"/>
      <c r="D173" s="83"/>
      <c r="E173" s="83"/>
      <c r="F173" s="84"/>
      <c r="G173" s="85">
        <v>96500.5</v>
      </c>
      <c r="H173" s="86"/>
      <c r="I173" s="85">
        <v>100708.6</v>
      </c>
      <c r="J173" s="86"/>
      <c r="K173" s="85">
        <v>100708.6</v>
      </c>
      <c r="L173" s="86"/>
      <c r="M173" s="85">
        <v>100708.6</v>
      </c>
      <c r="N173" s="86"/>
    </row>
    <row r="174" spans="2:14" ht="65.25" customHeight="1" x14ac:dyDescent="0.2">
      <c r="B174" s="82" t="s">
        <v>206</v>
      </c>
      <c r="C174" s="83"/>
      <c r="D174" s="83"/>
      <c r="E174" s="83"/>
      <c r="F174" s="84"/>
      <c r="G174" s="85">
        <v>1061882</v>
      </c>
      <c r="H174" s="86"/>
      <c r="I174" s="85">
        <v>1061882</v>
      </c>
      <c r="J174" s="86"/>
      <c r="K174" s="85">
        <v>1061882</v>
      </c>
      <c r="L174" s="86"/>
      <c r="M174" s="85">
        <v>1061882</v>
      </c>
      <c r="N174" s="86"/>
    </row>
    <row r="175" spans="2:14" ht="33" customHeight="1" x14ac:dyDescent="0.2">
      <c r="B175" s="82" t="s">
        <v>207</v>
      </c>
      <c r="C175" s="83"/>
      <c r="D175" s="83"/>
      <c r="E175" s="83"/>
      <c r="F175" s="84"/>
      <c r="G175" s="85">
        <v>11648577.300000001</v>
      </c>
      <c r="H175" s="86"/>
      <c r="I175" s="85">
        <v>18508894.600000001</v>
      </c>
      <c r="J175" s="86"/>
      <c r="K175" s="85">
        <v>19204694.699999999</v>
      </c>
      <c r="L175" s="86"/>
      <c r="M175" s="85">
        <v>20025310.5</v>
      </c>
      <c r="N175" s="86"/>
    </row>
    <row r="176" spans="2:14" ht="50.25" customHeight="1" x14ac:dyDescent="0.2">
      <c r="B176" s="82" t="s">
        <v>208</v>
      </c>
      <c r="C176" s="83"/>
      <c r="D176" s="83"/>
      <c r="E176" s="83"/>
      <c r="F176" s="84"/>
      <c r="G176" s="85">
        <v>20700</v>
      </c>
      <c r="H176" s="86"/>
      <c r="I176" s="85">
        <v>22000</v>
      </c>
      <c r="J176" s="86"/>
      <c r="K176" s="85">
        <v>23500</v>
      </c>
      <c r="L176" s="86"/>
      <c r="M176" s="85">
        <v>24500</v>
      </c>
      <c r="N176" s="86"/>
    </row>
    <row r="177" spans="2:14" ht="66.75" customHeight="1" x14ac:dyDescent="0.2">
      <c r="B177" s="82" t="s">
        <v>209</v>
      </c>
      <c r="C177" s="83"/>
      <c r="D177" s="83"/>
      <c r="E177" s="83"/>
      <c r="F177" s="84"/>
      <c r="G177" s="85">
        <v>30760</v>
      </c>
      <c r="H177" s="86"/>
      <c r="I177" s="85">
        <v>31560</v>
      </c>
      <c r="J177" s="86"/>
      <c r="K177" s="85">
        <v>32860</v>
      </c>
      <c r="L177" s="86"/>
      <c r="M177" s="85">
        <v>42000</v>
      </c>
      <c r="N177" s="86"/>
    </row>
    <row r="178" spans="2:14" ht="17.25" customHeight="1" x14ac:dyDescent="0.2">
      <c r="B178" s="82" t="s">
        <v>175</v>
      </c>
      <c r="C178" s="83"/>
      <c r="D178" s="83"/>
      <c r="E178" s="83"/>
      <c r="F178" s="84"/>
      <c r="G178" s="85">
        <v>76.400000000000006</v>
      </c>
      <c r="H178" s="86"/>
      <c r="I178" s="85">
        <v>87.9</v>
      </c>
      <c r="J178" s="86"/>
      <c r="K178" s="85">
        <v>94.2</v>
      </c>
      <c r="L178" s="86"/>
      <c r="M178" s="85">
        <v>99.7</v>
      </c>
      <c r="N178" s="86"/>
    </row>
    <row r="179" spans="2:14" ht="33" customHeight="1" x14ac:dyDescent="0.2">
      <c r="B179" s="82" t="s">
        <v>210</v>
      </c>
      <c r="C179" s="83"/>
      <c r="D179" s="83"/>
      <c r="E179" s="83"/>
      <c r="F179" s="84"/>
      <c r="G179" s="85">
        <v>1884259.3</v>
      </c>
      <c r="H179" s="86"/>
      <c r="I179" s="85">
        <v>1055151.3999999999</v>
      </c>
      <c r="J179" s="86"/>
      <c r="K179" s="85">
        <v>261987.7</v>
      </c>
      <c r="L179" s="86"/>
      <c r="M179" s="85">
        <v>261987.7</v>
      </c>
      <c r="N179" s="86"/>
    </row>
    <row r="180" spans="2:14" ht="17.25" customHeight="1" x14ac:dyDescent="0.2">
      <c r="B180" s="92" t="s">
        <v>46</v>
      </c>
      <c r="C180" s="93"/>
      <c r="D180" s="93"/>
      <c r="E180" s="93"/>
      <c r="F180" s="120"/>
      <c r="G180" s="150" t="s">
        <v>111</v>
      </c>
      <c r="H180" s="151"/>
      <c r="I180" s="150" t="s">
        <v>111</v>
      </c>
      <c r="J180" s="151"/>
      <c r="K180" s="119"/>
      <c r="L180" s="119"/>
      <c r="M180" s="119"/>
      <c r="N180" s="119"/>
    </row>
    <row r="181" spans="2:14" ht="16.5" customHeight="1" x14ac:dyDescent="0.2">
      <c r="B181" s="82" t="s">
        <v>47</v>
      </c>
      <c r="C181" s="83"/>
      <c r="D181" s="83"/>
      <c r="E181" s="83"/>
      <c r="F181" s="84"/>
      <c r="G181" s="147" t="s">
        <v>3</v>
      </c>
      <c r="H181" s="148"/>
      <c r="I181" s="147" t="s">
        <v>3</v>
      </c>
      <c r="J181" s="148"/>
      <c r="K181" s="149"/>
      <c r="L181" s="149"/>
      <c r="M181" s="149"/>
      <c r="N181" s="149"/>
    </row>
    <row r="182" spans="2:14" ht="11.25" customHeight="1" x14ac:dyDescent="0.2">
      <c r="M182" s="146"/>
      <c r="N182" s="146"/>
    </row>
    <row r="183" spans="2:14" ht="21.75" customHeight="1" x14ac:dyDescent="0.2">
      <c r="B183" s="80" t="s">
        <v>120</v>
      </c>
      <c r="C183" s="80"/>
      <c r="D183" s="80"/>
      <c r="E183" s="80"/>
      <c r="F183" s="80"/>
      <c r="G183" s="80"/>
      <c r="H183" s="80"/>
      <c r="I183" s="80"/>
      <c r="J183" s="80"/>
      <c r="K183" s="80"/>
      <c r="L183" s="80"/>
      <c r="M183" s="80"/>
      <c r="N183" s="80"/>
    </row>
    <row r="184" spans="2:14" ht="15.75" x14ac:dyDescent="0.25">
      <c r="B184" s="5" t="s">
        <v>125</v>
      </c>
      <c r="C184" s="81" t="s">
        <v>121</v>
      </c>
      <c r="D184" s="81"/>
      <c r="E184" s="12"/>
      <c r="F184" s="12"/>
      <c r="G184" s="12"/>
      <c r="H184" s="12"/>
      <c r="I184" s="12"/>
      <c r="J184" s="12"/>
      <c r="K184" s="12"/>
      <c r="L184" s="12"/>
      <c r="M184" s="12"/>
      <c r="N184" s="12"/>
    </row>
    <row r="185" spans="2:14" ht="17.25" customHeight="1" x14ac:dyDescent="0.2">
      <c r="B185" s="72" t="s">
        <v>107</v>
      </c>
      <c r="C185" s="72"/>
      <c r="D185" s="72"/>
      <c r="E185" s="72"/>
      <c r="F185" s="72"/>
      <c r="G185" s="72"/>
      <c r="H185" s="72"/>
      <c r="I185" s="72"/>
      <c r="J185" s="72"/>
      <c r="K185" s="72"/>
      <c r="L185" s="72"/>
      <c r="M185" s="72"/>
      <c r="N185" s="72"/>
    </row>
    <row r="186" spans="2:14" ht="15.75" x14ac:dyDescent="0.25">
      <c r="N186" s="13" t="s">
        <v>108</v>
      </c>
    </row>
    <row r="187" spans="2:14" ht="19.5" customHeight="1" x14ac:dyDescent="0.2">
      <c r="B187" s="66" t="s">
        <v>48</v>
      </c>
      <c r="C187" s="66" t="s">
        <v>117</v>
      </c>
      <c r="D187" s="66"/>
      <c r="E187" s="66"/>
      <c r="F187" s="66" t="s">
        <v>118</v>
      </c>
      <c r="G187" s="66"/>
      <c r="H187" s="66"/>
      <c r="I187" s="66" t="s">
        <v>122</v>
      </c>
      <c r="J187" s="66"/>
      <c r="K187" s="66"/>
      <c r="L187" s="66" t="s">
        <v>119</v>
      </c>
      <c r="M187" s="66"/>
      <c r="N187" s="66"/>
    </row>
    <row r="188" spans="2:14" ht="30.75" customHeight="1" x14ac:dyDescent="0.2">
      <c r="B188" s="66"/>
      <c r="C188" s="14" t="s">
        <v>49</v>
      </c>
      <c r="D188" s="14" t="s">
        <v>50</v>
      </c>
      <c r="E188" s="14" t="s">
        <v>51</v>
      </c>
      <c r="F188" s="14" t="s">
        <v>49</v>
      </c>
      <c r="G188" s="14" t="s">
        <v>50</v>
      </c>
      <c r="H188" s="14" t="s">
        <v>51</v>
      </c>
      <c r="I188" s="14" t="s">
        <v>49</v>
      </c>
      <c r="J188" s="14" t="s">
        <v>50</v>
      </c>
      <c r="K188" s="14" t="s">
        <v>51</v>
      </c>
      <c r="L188" s="14" t="s">
        <v>49</v>
      </c>
      <c r="M188" s="14" t="s">
        <v>50</v>
      </c>
      <c r="N188" s="14" t="s">
        <v>51</v>
      </c>
    </row>
    <row r="189" spans="2:14" ht="19.5" customHeight="1" x14ac:dyDescent="0.2">
      <c r="B189" s="15">
        <v>1</v>
      </c>
      <c r="C189" s="15">
        <v>2</v>
      </c>
      <c r="D189" s="15">
        <v>3</v>
      </c>
      <c r="E189" s="15">
        <v>4</v>
      </c>
      <c r="F189" s="15">
        <v>5</v>
      </c>
      <c r="G189" s="15">
        <v>6</v>
      </c>
      <c r="H189" s="15">
        <v>7</v>
      </c>
      <c r="I189" s="15">
        <v>8</v>
      </c>
      <c r="J189" s="15">
        <v>9</v>
      </c>
      <c r="K189" s="15">
        <v>10</v>
      </c>
      <c r="L189" s="15">
        <v>11</v>
      </c>
      <c r="M189" s="15">
        <v>12</v>
      </c>
      <c r="N189" s="15">
        <v>13</v>
      </c>
    </row>
    <row r="190" spans="2:14" ht="25.5" x14ac:dyDescent="0.2">
      <c r="B190" s="16" t="s">
        <v>52</v>
      </c>
      <c r="C190" s="17">
        <f>SUM(C192,C217)</f>
        <v>28367007.5</v>
      </c>
      <c r="D190" s="17">
        <f>SUM(D192,D217)</f>
        <v>51460</v>
      </c>
      <c r="E190" s="18">
        <f>SUM(C190:D190)</f>
        <v>28418467.5</v>
      </c>
      <c r="F190" s="17">
        <f>SUM(F192,F217)</f>
        <v>32559900.699999996</v>
      </c>
      <c r="G190" s="17">
        <f>SUM(G192,G217)</f>
        <v>53560</v>
      </c>
      <c r="H190" s="18">
        <f>SUM(F190:G190)</f>
        <v>32613460.699999996</v>
      </c>
      <c r="I190" s="17">
        <f>SUM(I192,I217)</f>
        <v>27517329.499999996</v>
      </c>
      <c r="J190" s="17">
        <f>SUM(J192,J217)</f>
        <v>56360</v>
      </c>
      <c r="K190" s="18">
        <f>SUM(I190:J190)</f>
        <v>27573689.499999996</v>
      </c>
      <c r="L190" s="17">
        <f>SUM(L192,L217)</f>
        <v>28337950.799999997</v>
      </c>
      <c r="M190" s="17">
        <f>SUM(M192,M217)</f>
        <v>66500</v>
      </c>
      <c r="N190" s="18">
        <f>SUM(L190:M190)</f>
        <v>28404450.799999997</v>
      </c>
    </row>
    <row r="191" spans="2:14" ht="15" customHeight="1" x14ac:dyDescent="0.2">
      <c r="B191" s="2" t="s">
        <v>54</v>
      </c>
      <c r="C191" s="19" t="s">
        <v>53</v>
      </c>
      <c r="D191" s="19" t="s">
        <v>53</v>
      </c>
      <c r="E191" s="19" t="s">
        <v>53</v>
      </c>
      <c r="F191" s="19" t="s">
        <v>53</v>
      </c>
      <c r="G191" s="19" t="s">
        <v>53</v>
      </c>
      <c r="H191" s="19" t="s">
        <v>53</v>
      </c>
      <c r="I191" s="19" t="s">
        <v>53</v>
      </c>
      <c r="J191" s="19" t="s">
        <v>53</v>
      </c>
      <c r="K191" s="19" t="s">
        <v>53</v>
      </c>
      <c r="L191" s="19" t="s">
        <v>53</v>
      </c>
      <c r="M191" s="19" t="s">
        <v>53</v>
      </c>
      <c r="N191" s="19" t="s">
        <v>53</v>
      </c>
    </row>
    <row r="192" spans="2:14" x14ac:dyDescent="0.2">
      <c r="B192" s="16" t="s">
        <v>55</v>
      </c>
      <c r="C192" s="17">
        <f>SUM(C193:C216)</f>
        <v>28367007.5</v>
      </c>
      <c r="D192" s="17">
        <f>SUM(D193:D216)</f>
        <v>51460</v>
      </c>
      <c r="E192" s="17">
        <f>C192+D192</f>
        <v>28418467.5</v>
      </c>
      <c r="F192" s="17">
        <f>SUM(F193:F216)</f>
        <v>32559900.699999996</v>
      </c>
      <c r="G192" s="17">
        <f>SUM(G193:G216)</f>
        <v>53560</v>
      </c>
      <c r="H192" s="17">
        <f>F192+G192</f>
        <v>32613460.699999996</v>
      </c>
      <c r="I192" s="17">
        <f>SUM(I193:I216)</f>
        <v>27517329.499999996</v>
      </c>
      <c r="J192" s="17">
        <f>SUM(J193:J216)</f>
        <v>56360</v>
      </c>
      <c r="K192" s="17">
        <f>I192+J192</f>
        <v>27573689.499999996</v>
      </c>
      <c r="L192" s="17">
        <f>SUM(L193:L216)</f>
        <v>28337950.799999997</v>
      </c>
      <c r="M192" s="17">
        <f>SUM(M193:M216)</f>
        <v>66500</v>
      </c>
      <c r="N192" s="17">
        <f>L192+M192</f>
        <v>28404450.799999997</v>
      </c>
    </row>
    <row r="193" spans="2:14" x14ac:dyDescent="0.2">
      <c r="B193" s="2" t="s">
        <v>211</v>
      </c>
      <c r="C193" s="3">
        <v>174083.9</v>
      </c>
      <c r="D193" s="3">
        <v>0</v>
      </c>
      <c r="E193" s="3">
        <f t="shared" ref="E193:E217" si="6">C193+D193</f>
        <v>174083.9</v>
      </c>
      <c r="F193" s="3">
        <v>196913.3</v>
      </c>
      <c r="G193" s="3">
        <v>0</v>
      </c>
      <c r="H193" s="3">
        <f t="shared" ref="H193:H216" si="7">F193+G193</f>
        <v>196913.3</v>
      </c>
      <c r="I193" s="3">
        <v>171913.3</v>
      </c>
      <c r="J193" s="3">
        <v>0</v>
      </c>
      <c r="K193" s="3">
        <f t="shared" ref="K193:K216" si="8">I193+J193</f>
        <v>171913.3</v>
      </c>
      <c r="L193" s="3">
        <v>171913.3</v>
      </c>
      <c r="M193" s="3">
        <v>0</v>
      </c>
      <c r="N193" s="3">
        <f>L193+M193</f>
        <v>171913.3</v>
      </c>
    </row>
    <row r="194" spans="2:14" ht="13.5" customHeight="1" x14ac:dyDescent="0.2">
      <c r="B194" s="2" t="s">
        <v>212</v>
      </c>
      <c r="C194" s="3">
        <v>12832.7</v>
      </c>
      <c r="D194" s="3"/>
      <c r="E194" s="3">
        <f t="shared" si="6"/>
        <v>12832.7</v>
      </c>
      <c r="F194" s="3"/>
      <c r="G194" s="3"/>
      <c r="H194" s="3">
        <f t="shared" si="7"/>
        <v>0</v>
      </c>
      <c r="I194" s="3"/>
      <c r="J194" s="3"/>
      <c r="K194" s="3">
        <f t="shared" si="8"/>
        <v>0</v>
      </c>
      <c r="L194" s="3"/>
      <c r="M194" s="3"/>
      <c r="N194" s="3">
        <f t="shared" ref="N194:N216" si="9">L194+M194</f>
        <v>0</v>
      </c>
    </row>
    <row r="195" spans="2:14" x14ac:dyDescent="0.2">
      <c r="B195" s="2" t="s">
        <v>213</v>
      </c>
      <c r="C195" s="3">
        <v>491156.1</v>
      </c>
      <c r="D195" s="3"/>
      <c r="E195" s="3">
        <f t="shared" si="6"/>
        <v>491156.1</v>
      </c>
      <c r="F195" s="3"/>
      <c r="G195" s="3"/>
      <c r="H195" s="3">
        <f t="shared" si="7"/>
        <v>0</v>
      </c>
      <c r="I195" s="3"/>
      <c r="J195" s="3"/>
      <c r="K195" s="3">
        <f t="shared" si="8"/>
        <v>0</v>
      </c>
      <c r="L195" s="3"/>
      <c r="M195" s="3"/>
      <c r="N195" s="3">
        <f t="shared" si="9"/>
        <v>0</v>
      </c>
    </row>
    <row r="196" spans="2:14" ht="12.75" customHeight="1" x14ac:dyDescent="0.2">
      <c r="B196" s="2" t="s">
        <v>214</v>
      </c>
      <c r="C196" s="3">
        <v>289708.7</v>
      </c>
      <c r="D196" s="3"/>
      <c r="E196" s="3">
        <f t="shared" si="6"/>
        <v>289708.7</v>
      </c>
      <c r="F196" s="3"/>
      <c r="G196" s="3"/>
      <c r="H196" s="3">
        <f t="shared" si="7"/>
        <v>0</v>
      </c>
      <c r="I196" s="3"/>
      <c r="J196" s="3"/>
      <c r="K196" s="3">
        <f t="shared" si="8"/>
        <v>0</v>
      </c>
      <c r="L196" s="3"/>
      <c r="M196" s="3"/>
      <c r="N196" s="3">
        <f t="shared" si="9"/>
        <v>0</v>
      </c>
    </row>
    <row r="197" spans="2:14" x14ac:dyDescent="0.2">
      <c r="B197" s="2" t="s">
        <v>215</v>
      </c>
      <c r="C197" s="3">
        <v>863549.7</v>
      </c>
      <c r="D197" s="3"/>
      <c r="E197" s="3">
        <f t="shared" si="6"/>
        <v>863549.7</v>
      </c>
      <c r="F197" s="3"/>
      <c r="G197" s="3"/>
      <c r="H197" s="3">
        <f t="shared" si="7"/>
        <v>0</v>
      </c>
      <c r="I197" s="3"/>
      <c r="J197" s="3"/>
      <c r="K197" s="3">
        <f t="shared" si="8"/>
        <v>0</v>
      </c>
      <c r="L197" s="3"/>
      <c r="M197" s="3"/>
      <c r="N197" s="3">
        <f t="shared" si="9"/>
        <v>0</v>
      </c>
    </row>
    <row r="198" spans="2:14" x14ac:dyDescent="0.2">
      <c r="B198" s="2" t="s">
        <v>216</v>
      </c>
      <c r="C198" s="3">
        <v>509421.4</v>
      </c>
      <c r="D198" s="3"/>
      <c r="E198" s="3">
        <f t="shared" si="6"/>
        <v>509421.4</v>
      </c>
      <c r="F198" s="3"/>
      <c r="G198" s="3"/>
      <c r="H198" s="3">
        <f t="shared" si="7"/>
        <v>0</v>
      </c>
      <c r="I198" s="3"/>
      <c r="J198" s="3"/>
      <c r="K198" s="3">
        <f t="shared" si="8"/>
        <v>0</v>
      </c>
      <c r="L198" s="3"/>
      <c r="M198" s="3"/>
      <c r="N198" s="3">
        <f t="shared" si="9"/>
        <v>0</v>
      </c>
    </row>
    <row r="199" spans="2:14" x14ac:dyDescent="0.2">
      <c r="B199" s="2" t="s">
        <v>217</v>
      </c>
      <c r="C199" s="3">
        <v>3893424.037</v>
      </c>
      <c r="D199" s="3"/>
      <c r="E199" s="3">
        <f t="shared" si="6"/>
        <v>3893424.037</v>
      </c>
      <c r="F199" s="3"/>
      <c r="G199" s="3"/>
      <c r="H199" s="3">
        <f t="shared" si="7"/>
        <v>0</v>
      </c>
      <c r="I199" s="3"/>
      <c r="J199" s="3"/>
      <c r="K199" s="3">
        <f t="shared" si="8"/>
        <v>0</v>
      </c>
      <c r="L199" s="3"/>
      <c r="M199" s="3"/>
      <c r="N199" s="3">
        <f t="shared" si="9"/>
        <v>0</v>
      </c>
    </row>
    <row r="200" spans="2:14" x14ac:dyDescent="0.2">
      <c r="B200" s="2" t="s">
        <v>218</v>
      </c>
      <c r="C200" s="3">
        <v>5581598.7630000003</v>
      </c>
      <c r="D200" s="3"/>
      <c r="E200" s="3">
        <f t="shared" si="6"/>
        <v>5581598.7630000003</v>
      </c>
      <c r="F200" s="3"/>
      <c r="G200" s="3"/>
      <c r="H200" s="3">
        <f t="shared" si="7"/>
        <v>0</v>
      </c>
      <c r="I200" s="3"/>
      <c r="J200" s="3"/>
      <c r="K200" s="3">
        <f t="shared" si="8"/>
        <v>0</v>
      </c>
      <c r="L200" s="3"/>
      <c r="M200" s="3"/>
      <c r="N200" s="3">
        <f t="shared" si="9"/>
        <v>0</v>
      </c>
    </row>
    <row r="201" spans="2:14" x14ac:dyDescent="0.2">
      <c r="B201" s="2" t="s">
        <v>219</v>
      </c>
      <c r="C201" s="3">
        <v>641110.08100000001</v>
      </c>
      <c r="D201" s="3"/>
      <c r="E201" s="3">
        <f t="shared" si="6"/>
        <v>641110.08100000001</v>
      </c>
      <c r="F201" s="3"/>
      <c r="G201" s="3"/>
      <c r="H201" s="3">
        <f t="shared" si="7"/>
        <v>0</v>
      </c>
      <c r="I201" s="3"/>
      <c r="J201" s="3"/>
      <c r="K201" s="3">
        <f t="shared" si="8"/>
        <v>0</v>
      </c>
      <c r="L201" s="3"/>
      <c r="M201" s="3"/>
      <c r="N201" s="3">
        <f t="shared" si="9"/>
        <v>0</v>
      </c>
    </row>
    <row r="202" spans="2:14" x14ac:dyDescent="0.2">
      <c r="B202" s="2" t="s">
        <v>220</v>
      </c>
      <c r="C202" s="3">
        <v>97345.319000000003</v>
      </c>
      <c r="D202" s="3"/>
      <c r="E202" s="3">
        <f t="shared" si="6"/>
        <v>97345.319000000003</v>
      </c>
      <c r="F202" s="3">
        <v>2928000</v>
      </c>
      <c r="G202" s="3"/>
      <c r="H202" s="3">
        <f t="shared" si="7"/>
        <v>2928000</v>
      </c>
      <c r="I202" s="3">
        <v>2928000</v>
      </c>
      <c r="J202" s="3"/>
      <c r="K202" s="3">
        <f t="shared" si="8"/>
        <v>2928000</v>
      </c>
      <c r="L202" s="3">
        <v>2928000</v>
      </c>
      <c r="M202" s="3"/>
      <c r="N202" s="3">
        <f t="shared" si="9"/>
        <v>2928000</v>
      </c>
    </row>
    <row r="203" spans="2:14" x14ac:dyDescent="0.2">
      <c r="B203" s="2" t="s">
        <v>275</v>
      </c>
      <c r="C203" s="3"/>
      <c r="D203" s="3"/>
      <c r="E203" s="3"/>
      <c r="F203" s="3">
        <v>2194220.2000000002</v>
      </c>
      <c r="G203" s="3"/>
      <c r="H203" s="3">
        <f>F203+G203</f>
        <v>2194220.2000000002</v>
      </c>
      <c r="I203" s="3">
        <v>2194220.2000000002</v>
      </c>
      <c r="J203" s="3"/>
      <c r="K203" s="3">
        <f>I203+J203</f>
        <v>2194220.2000000002</v>
      </c>
      <c r="L203" s="3">
        <v>2194220.2000000002</v>
      </c>
      <c r="M203" s="3"/>
      <c r="N203" s="3">
        <f>L203+M203</f>
        <v>2194220.2000000002</v>
      </c>
    </row>
    <row r="204" spans="2:14" x14ac:dyDescent="0.2">
      <c r="B204" s="2" t="s">
        <v>276</v>
      </c>
      <c r="C204" s="3"/>
      <c r="D204" s="3"/>
      <c r="E204" s="3"/>
      <c r="F204" s="3">
        <v>463928.7</v>
      </c>
      <c r="G204" s="3"/>
      <c r="H204" s="3">
        <f t="shared" ref="H204:H207" si="10">F204+G204</f>
        <v>463928.7</v>
      </c>
      <c r="I204" s="3">
        <v>463928.7</v>
      </c>
      <c r="J204" s="3"/>
      <c r="K204" s="3">
        <f t="shared" ref="K204:K207" si="11">I204+J204</f>
        <v>463928.7</v>
      </c>
      <c r="L204" s="3">
        <v>463928.7</v>
      </c>
      <c r="M204" s="3"/>
      <c r="N204" s="3">
        <f t="shared" ref="N204:N207" si="12">L204+M204</f>
        <v>463928.7</v>
      </c>
    </row>
    <row r="205" spans="2:14" x14ac:dyDescent="0.2">
      <c r="B205" s="2" t="s">
        <v>277</v>
      </c>
      <c r="C205" s="3"/>
      <c r="D205" s="3"/>
      <c r="E205" s="3"/>
      <c r="F205" s="3">
        <v>500000</v>
      </c>
      <c r="G205" s="3"/>
      <c r="H205" s="3">
        <f t="shared" si="10"/>
        <v>500000</v>
      </c>
      <c r="I205" s="3"/>
      <c r="J205" s="3"/>
      <c r="K205" s="3">
        <f t="shared" si="11"/>
        <v>0</v>
      </c>
      <c r="L205" s="3"/>
      <c r="M205" s="3"/>
      <c r="N205" s="3">
        <f t="shared" si="12"/>
        <v>0</v>
      </c>
    </row>
    <row r="206" spans="2:14" x14ac:dyDescent="0.2">
      <c r="B206" s="2" t="s">
        <v>278</v>
      </c>
      <c r="C206" s="3"/>
      <c r="D206" s="3"/>
      <c r="E206" s="3"/>
      <c r="F206" s="3">
        <v>3973050</v>
      </c>
      <c r="G206" s="3"/>
      <c r="H206" s="3">
        <f t="shared" si="10"/>
        <v>3973050</v>
      </c>
      <c r="I206" s="3"/>
      <c r="J206" s="3"/>
      <c r="K206" s="3">
        <f t="shared" si="11"/>
        <v>0</v>
      </c>
      <c r="L206" s="3"/>
      <c r="M206" s="3"/>
      <c r="N206" s="3">
        <f t="shared" si="12"/>
        <v>0</v>
      </c>
    </row>
    <row r="207" spans="2:14" x14ac:dyDescent="0.2">
      <c r="B207" s="2" t="s">
        <v>279</v>
      </c>
      <c r="C207" s="3"/>
      <c r="D207" s="3"/>
      <c r="E207" s="3"/>
      <c r="F207" s="3">
        <v>450000</v>
      </c>
      <c r="G207" s="3"/>
      <c r="H207" s="3">
        <f t="shared" si="10"/>
        <v>450000</v>
      </c>
      <c r="I207" s="3"/>
      <c r="J207" s="3"/>
      <c r="K207" s="3">
        <f t="shared" si="11"/>
        <v>0</v>
      </c>
      <c r="L207" s="3"/>
      <c r="M207" s="3"/>
      <c r="N207" s="3">
        <f t="shared" si="12"/>
        <v>0</v>
      </c>
    </row>
    <row r="208" spans="2:14" x14ac:dyDescent="0.2">
      <c r="B208" s="2" t="s">
        <v>221</v>
      </c>
      <c r="C208" s="3">
        <v>1884259.3</v>
      </c>
      <c r="D208" s="3"/>
      <c r="E208" s="3">
        <f t="shared" si="6"/>
        <v>1884259.3</v>
      </c>
      <c r="F208" s="3">
        <v>1055151.3999999999</v>
      </c>
      <c r="G208" s="3"/>
      <c r="H208" s="3">
        <f t="shared" si="7"/>
        <v>1055151.3999999999</v>
      </c>
      <c r="I208" s="3">
        <v>261987.7</v>
      </c>
      <c r="J208" s="3"/>
      <c r="K208" s="3">
        <f t="shared" si="8"/>
        <v>261987.7</v>
      </c>
      <c r="L208" s="3">
        <v>261987.7</v>
      </c>
      <c r="M208" s="3"/>
      <c r="N208" s="3">
        <f t="shared" si="9"/>
        <v>261987.7</v>
      </c>
    </row>
    <row r="209" spans="2:14" x14ac:dyDescent="0.2">
      <c r="B209" s="2" t="s">
        <v>222</v>
      </c>
      <c r="C209" s="3">
        <v>1211102.3</v>
      </c>
      <c r="D209" s="3"/>
      <c r="E209" s="3">
        <f t="shared" si="6"/>
        <v>1211102.3</v>
      </c>
      <c r="F209" s="3">
        <v>1220675.7</v>
      </c>
      <c r="G209" s="3"/>
      <c r="H209" s="3">
        <f t="shared" si="7"/>
        <v>1220675.7</v>
      </c>
      <c r="I209" s="3">
        <v>1223511.8</v>
      </c>
      <c r="J209" s="3"/>
      <c r="K209" s="3">
        <f t="shared" si="8"/>
        <v>1223511.8</v>
      </c>
      <c r="L209" s="3">
        <v>1223511.8</v>
      </c>
      <c r="M209" s="3"/>
      <c r="N209" s="3">
        <f t="shared" si="9"/>
        <v>1223511.8</v>
      </c>
    </row>
    <row r="210" spans="2:14" x14ac:dyDescent="0.2">
      <c r="B210" s="2" t="s">
        <v>223</v>
      </c>
      <c r="C210" s="3">
        <v>11648577.300000001</v>
      </c>
      <c r="D210" s="3"/>
      <c r="E210" s="3">
        <f t="shared" si="6"/>
        <v>11648577.300000001</v>
      </c>
      <c r="F210" s="3">
        <v>18508894.600000001</v>
      </c>
      <c r="G210" s="3"/>
      <c r="H210" s="3">
        <f t="shared" si="7"/>
        <v>18508894.600000001</v>
      </c>
      <c r="I210" s="3">
        <v>19204694.699999999</v>
      </c>
      <c r="J210" s="3"/>
      <c r="K210" s="3">
        <f t="shared" si="8"/>
        <v>19204694.699999999</v>
      </c>
      <c r="L210" s="3">
        <v>20025310.5</v>
      </c>
      <c r="M210" s="3"/>
      <c r="N210" s="3">
        <f t="shared" si="9"/>
        <v>20025310.5</v>
      </c>
    </row>
    <row r="211" spans="2:14" x14ac:dyDescent="0.2">
      <c r="B211" s="2" t="s">
        <v>224</v>
      </c>
      <c r="C211" s="3">
        <v>1061882</v>
      </c>
      <c r="D211" s="3"/>
      <c r="E211" s="3">
        <f t="shared" si="6"/>
        <v>1061882</v>
      </c>
      <c r="F211" s="3">
        <v>1061882</v>
      </c>
      <c r="G211" s="3"/>
      <c r="H211" s="3">
        <f t="shared" si="7"/>
        <v>1061882</v>
      </c>
      <c r="I211" s="3">
        <v>1061882</v>
      </c>
      <c r="J211" s="3"/>
      <c r="K211" s="3">
        <f t="shared" si="8"/>
        <v>1061882</v>
      </c>
      <c r="L211" s="3">
        <v>1061882</v>
      </c>
      <c r="M211" s="3"/>
      <c r="N211" s="3">
        <f t="shared" si="9"/>
        <v>1061882</v>
      </c>
    </row>
    <row r="212" spans="2:14" x14ac:dyDescent="0.2">
      <c r="B212" s="2" t="s">
        <v>225</v>
      </c>
      <c r="C212" s="3"/>
      <c r="D212" s="3">
        <v>30760</v>
      </c>
      <c r="E212" s="3">
        <f t="shared" si="6"/>
        <v>30760</v>
      </c>
      <c r="F212" s="3"/>
      <c r="G212" s="3">
        <v>31560</v>
      </c>
      <c r="H212" s="3">
        <f t="shared" si="7"/>
        <v>31560</v>
      </c>
      <c r="I212" s="3"/>
      <c r="J212" s="3">
        <v>32860</v>
      </c>
      <c r="K212" s="3">
        <f t="shared" si="8"/>
        <v>32860</v>
      </c>
      <c r="L212" s="3"/>
      <c r="M212" s="3">
        <v>42000</v>
      </c>
      <c r="N212" s="3">
        <f t="shared" si="9"/>
        <v>42000</v>
      </c>
    </row>
    <row r="213" spans="2:14" x14ac:dyDescent="0.2">
      <c r="B213" s="2" t="s">
        <v>226</v>
      </c>
      <c r="C213" s="3"/>
      <c r="D213" s="3">
        <v>20700</v>
      </c>
      <c r="E213" s="3">
        <f t="shared" si="6"/>
        <v>20700</v>
      </c>
      <c r="F213" s="3"/>
      <c r="G213" s="3">
        <v>22000</v>
      </c>
      <c r="H213" s="3">
        <f t="shared" si="7"/>
        <v>22000</v>
      </c>
      <c r="I213" s="3"/>
      <c r="J213" s="3">
        <v>23500</v>
      </c>
      <c r="K213" s="3">
        <f t="shared" si="8"/>
        <v>23500</v>
      </c>
      <c r="L213" s="3"/>
      <c r="M213" s="3">
        <v>24500</v>
      </c>
      <c r="N213" s="3">
        <f t="shared" si="9"/>
        <v>24500</v>
      </c>
    </row>
    <row r="214" spans="2:14" x14ac:dyDescent="0.2">
      <c r="B214" s="2" t="s">
        <v>227</v>
      </c>
      <c r="C214" s="3">
        <v>5164.3999999999996</v>
      </c>
      <c r="D214" s="3"/>
      <c r="E214" s="3">
        <f t="shared" si="6"/>
        <v>5164.3999999999996</v>
      </c>
      <c r="F214" s="3">
        <v>5164.3999999999996</v>
      </c>
      <c r="G214" s="3"/>
      <c r="H214" s="3">
        <f t="shared" si="7"/>
        <v>5164.3999999999996</v>
      </c>
      <c r="I214" s="3">
        <v>5164.3999999999996</v>
      </c>
      <c r="J214" s="3"/>
      <c r="K214" s="3">
        <f t="shared" si="8"/>
        <v>5164.3999999999996</v>
      </c>
      <c r="L214" s="3">
        <v>5164.3999999999996</v>
      </c>
      <c r="M214" s="3"/>
      <c r="N214" s="3">
        <f t="shared" si="9"/>
        <v>5164.3999999999996</v>
      </c>
    </row>
    <row r="215" spans="2:14" x14ac:dyDescent="0.2">
      <c r="B215" s="2" t="s">
        <v>228</v>
      </c>
      <c r="C215" s="3">
        <v>1715.1</v>
      </c>
      <c r="D215" s="3"/>
      <c r="E215" s="3">
        <f t="shared" si="6"/>
        <v>1715.1</v>
      </c>
      <c r="F215" s="3">
        <v>1932.5</v>
      </c>
      <c r="G215" s="3"/>
      <c r="H215" s="3">
        <f t="shared" si="7"/>
        <v>1932.5</v>
      </c>
      <c r="I215" s="3">
        <v>1932.5</v>
      </c>
      <c r="J215" s="3"/>
      <c r="K215" s="3">
        <f t="shared" si="8"/>
        <v>1932.5</v>
      </c>
      <c r="L215" s="3">
        <v>1932.5</v>
      </c>
      <c r="M215" s="3"/>
      <c r="N215" s="3">
        <f t="shared" si="9"/>
        <v>1932.5</v>
      </c>
    </row>
    <row r="216" spans="2:14" x14ac:dyDescent="0.2">
      <c r="B216" s="2" t="s">
        <v>229</v>
      </c>
      <c r="C216" s="3">
        <v>76.400000000000006</v>
      </c>
      <c r="D216" s="3"/>
      <c r="E216" s="3">
        <f t="shared" si="6"/>
        <v>76.400000000000006</v>
      </c>
      <c r="F216" s="3">
        <v>87.9</v>
      </c>
      <c r="G216" s="3"/>
      <c r="H216" s="3">
        <f t="shared" si="7"/>
        <v>87.9</v>
      </c>
      <c r="I216" s="3">
        <v>94.2</v>
      </c>
      <c r="J216" s="3"/>
      <c r="K216" s="3">
        <f t="shared" si="8"/>
        <v>94.2</v>
      </c>
      <c r="L216" s="3">
        <v>99.7</v>
      </c>
      <c r="M216" s="3"/>
      <c r="N216" s="3">
        <f t="shared" si="9"/>
        <v>99.7</v>
      </c>
    </row>
    <row r="217" spans="2:14" x14ac:dyDescent="0.2">
      <c r="B217" s="16" t="s">
        <v>56</v>
      </c>
      <c r="C217" s="3">
        <f>C218</f>
        <v>0</v>
      </c>
      <c r="D217" s="3">
        <v>0</v>
      </c>
      <c r="E217" s="3">
        <f t="shared" si="6"/>
        <v>0</v>
      </c>
      <c r="F217" s="3" t="str">
        <f t="shared" ref="F217:N217" si="13">F218</f>
        <v> </v>
      </c>
      <c r="G217" s="3" t="str">
        <f t="shared" si="13"/>
        <v> </v>
      </c>
      <c r="H217" s="3">
        <f t="shared" si="13"/>
        <v>0</v>
      </c>
      <c r="I217" s="3" t="str">
        <f t="shared" si="13"/>
        <v> </v>
      </c>
      <c r="J217" s="3" t="str">
        <f t="shared" si="13"/>
        <v> </v>
      </c>
      <c r="K217" s="3">
        <f t="shared" si="13"/>
        <v>0</v>
      </c>
      <c r="L217" s="3" t="str">
        <f t="shared" si="13"/>
        <v> </v>
      </c>
      <c r="M217" s="3" t="str">
        <f t="shared" si="13"/>
        <v> </v>
      </c>
      <c r="N217" s="3">
        <f t="shared" si="13"/>
        <v>0</v>
      </c>
    </row>
    <row r="218" spans="2:14" ht="38.25" x14ac:dyDescent="0.2">
      <c r="B218" s="2" t="s">
        <v>62</v>
      </c>
      <c r="C218" s="19">
        <v>0</v>
      </c>
      <c r="D218" s="19" t="s">
        <v>111</v>
      </c>
      <c r="E218" s="20">
        <f>SUM(C218:D218)</f>
        <v>0</v>
      </c>
      <c r="F218" s="19" t="s">
        <v>53</v>
      </c>
      <c r="G218" s="19" t="s">
        <v>53</v>
      </c>
      <c r="H218" s="20">
        <f>SUM(F218:G218)</f>
        <v>0</v>
      </c>
      <c r="I218" s="19" t="s">
        <v>53</v>
      </c>
      <c r="J218" s="19" t="s">
        <v>53</v>
      </c>
      <c r="K218" s="20">
        <f>SUM(I218:J218)</f>
        <v>0</v>
      </c>
      <c r="L218" s="19" t="s">
        <v>53</v>
      </c>
      <c r="M218" s="19" t="s">
        <v>53</v>
      </c>
      <c r="N218" s="20">
        <f>SUM(L218:M218)</f>
        <v>0</v>
      </c>
    </row>
    <row r="219" spans="2:14" ht="25.5" x14ac:dyDescent="0.2">
      <c r="B219" s="16" t="s">
        <v>57</v>
      </c>
      <c r="C219" s="17">
        <f>C221+C223</f>
        <v>0</v>
      </c>
      <c r="D219" s="17">
        <f>D221+D223</f>
        <v>0</v>
      </c>
      <c r="E219" s="17">
        <f>C219+D219</f>
        <v>0</v>
      </c>
      <c r="F219" s="17">
        <v>0</v>
      </c>
      <c r="G219" s="17">
        <v>0</v>
      </c>
      <c r="H219" s="17">
        <v>0</v>
      </c>
      <c r="I219" s="17">
        <v>0</v>
      </c>
      <c r="J219" s="17">
        <v>0</v>
      </c>
      <c r="K219" s="17">
        <v>0</v>
      </c>
      <c r="L219" s="17">
        <v>0</v>
      </c>
      <c r="M219" s="17">
        <v>0</v>
      </c>
      <c r="N219" s="17">
        <v>0</v>
      </c>
    </row>
    <row r="220" spans="2:14" x14ac:dyDescent="0.2">
      <c r="B220" s="2" t="s">
        <v>54</v>
      </c>
      <c r="C220" s="19" t="s">
        <v>53</v>
      </c>
      <c r="D220" s="19" t="s">
        <v>53</v>
      </c>
      <c r="E220" s="19" t="s">
        <v>53</v>
      </c>
      <c r="F220" s="19" t="s">
        <v>53</v>
      </c>
      <c r="G220" s="19" t="s">
        <v>53</v>
      </c>
      <c r="H220" s="19" t="s">
        <v>53</v>
      </c>
      <c r="I220" s="19" t="s">
        <v>53</v>
      </c>
      <c r="J220" s="19" t="s">
        <v>53</v>
      </c>
      <c r="K220" s="19" t="s">
        <v>53</v>
      </c>
      <c r="L220" s="19" t="s">
        <v>53</v>
      </c>
      <c r="M220" s="19" t="s">
        <v>53</v>
      </c>
      <c r="N220" s="19" t="s">
        <v>53</v>
      </c>
    </row>
    <row r="221" spans="2:14" x14ac:dyDescent="0.2">
      <c r="B221" s="16" t="s">
        <v>58</v>
      </c>
      <c r="C221" s="17"/>
      <c r="D221" s="17"/>
      <c r="E221" s="17" t="s">
        <v>111</v>
      </c>
      <c r="F221" s="17" t="s">
        <v>111</v>
      </c>
      <c r="G221" s="17" t="s">
        <v>111</v>
      </c>
      <c r="H221" s="17" t="s">
        <v>111</v>
      </c>
      <c r="I221" s="17" t="s">
        <v>111</v>
      </c>
      <c r="J221" s="17" t="s">
        <v>111</v>
      </c>
      <c r="K221" s="17" t="s">
        <v>111</v>
      </c>
      <c r="L221" s="17" t="s">
        <v>111</v>
      </c>
      <c r="M221" s="17" t="s">
        <v>111</v>
      </c>
      <c r="N221" s="17" t="s">
        <v>111</v>
      </c>
    </row>
    <row r="222" spans="2:14" ht="15.75" customHeight="1" x14ac:dyDescent="0.2">
      <c r="B222" s="2" t="s">
        <v>59</v>
      </c>
      <c r="C222" s="19"/>
      <c r="D222" s="19"/>
      <c r="E222" s="19"/>
      <c r="F222" s="19"/>
      <c r="G222" s="19"/>
      <c r="H222" s="19"/>
      <c r="I222" s="19"/>
      <c r="J222" s="19"/>
      <c r="K222" s="19"/>
      <c r="L222" s="19"/>
      <c r="M222" s="19"/>
      <c r="N222" s="19"/>
    </row>
    <row r="223" spans="2:14" x14ac:dyDescent="0.2">
      <c r="B223" s="16" t="s">
        <v>60</v>
      </c>
      <c r="C223" s="17"/>
      <c r="D223" s="17"/>
      <c r="E223" s="17"/>
      <c r="F223" s="17"/>
      <c r="G223" s="17"/>
      <c r="H223" s="17"/>
      <c r="I223" s="17"/>
      <c r="J223" s="17"/>
      <c r="K223" s="17"/>
      <c r="L223" s="17"/>
      <c r="M223" s="17"/>
      <c r="N223" s="17"/>
    </row>
    <row r="224" spans="2:14" ht="15" customHeight="1" x14ac:dyDescent="0.2">
      <c r="B224" s="2" t="s">
        <v>59</v>
      </c>
      <c r="C224" s="19" t="s">
        <v>53</v>
      </c>
      <c r="D224" s="19" t="s">
        <v>53</v>
      </c>
      <c r="E224" s="19" t="s">
        <v>53</v>
      </c>
      <c r="F224" s="19" t="s">
        <v>53</v>
      </c>
      <c r="G224" s="19" t="s">
        <v>53</v>
      </c>
      <c r="H224" s="19" t="s">
        <v>53</v>
      </c>
      <c r="I224" s="19" t="s">
        <v>53</v>
      </c>
      <c r="J224" s="19" t="s">
        <v>53</v>
      </c>
      <c r="K224" s="19" t="s">
        <v>53</v>
      </c>
      <c r="L224" s="19" t="s">
        <v>53</v>
      </c>
      <c r="M224" s="19" t="s">
        <v>53</v>
      </c>
      <c r="N224" s="19" t="s">
        <v>53</v>
      </c>
    </row>
    <row r="225" spans="2:14" ht="25.5" x14ac:dyDescent="0.2">
      <c r="B225" s="16" t="s">
        <v>61</v>
      </c>
      <c r="C225" s="17">
        <f>SUM(C226:C249)</f>
        <v>28367007.5</v>
      </c>
      <c r="D225" s="17">
        <f>SUM(D226:D249)</f>
        <v>51460</v>
      </c>
      <c r="E225" s="18">
        <f>C225+D225</f>
        <v>28418467.5</v>
      </c>
      <c r="F225" s="17">
        <f>SUM(F226:F249)</f>
        <v>32559900.699999996</v>
      </c>
      <c r="G225" s="17">
        <f>SUM(G226:G249)</f>
        <v>53560</v>
      </c>
      <c r="H225" s="18">
        <f>F225+G225</f>
        <v>32613460.699999996</v>
      </c>
      <c r="I225" s="17">
        <f>SUM(I226:I249)</f>
        <v>27517329.499999996</v>
      </c>
      <c r="J225" s="17">
        <f>SUM(J226:J249)</f>
        <v>56360</v>
      </c>
      <c r="K225" s="18">
        <f>I225+J225</f>
        <v>27573689.499999996</v>
      </c>
      <c r="L225" s="17">
        <f>SUM(L226:L249)</f>
        <v>28337950.799999997</v>
      </c>
      <c r="M225" s="17">
        <f>SUM(M226:M249)</f>
        <v>66500</v>
      </c>
      <c r="N225" s="18">
        <f>L225+M225</f>
        <v>28404450.799999997</v>
      </c>
    </row>
    <row r="226" spans="2:14" ht="14.25" customHeight="1" x14ac:dyDescent="0.2">
      <c r="B226" s="2" t="s">
        <v>211</v>
      </c>
      <c r="C226" s="3">
        <v>174083.9</v>
      </c>
      <c r="D226" s="3">
        <v>0</v>
      </c>
      <c r="E226" s="3">
        <f t="shared" ref="E226:E235" si="14">C226+D226</f>
        <v>174083.9</v>
      </c>
      <c r="F226" s="3">
        <v>196913.3</v>
      </c>
      <c r="G226" s="3">
        <v>0</v>
      </c>
      <c r="H226" s="3">
        <f t="shared" ref="H226:H235" si="15">F226+G226</f>
        <v>196913.3</v>
      </c>
      <c r="I226" s="3">
        <v>171913.3</v>
      </c>
      <c r="J226" s="3">
        <v>0</v>
      </c>
      <c r="K226" s="3">
        <f t="shared" ref="K226:K235" si="16">I226+J226</f>
        <v>171913.3</v>
      </c>
      <c r="L226" s="3">
        <v>171913.3</v>
      </c>
      <c r="M226" s="3">
        <v>0</v>
      </c>
      <c r="N226" s="3">
        <f>L226+M226</f>
        <v>171913.3</v>
      </c>
    </row>
    <row r="227" spans="2:14" ht="12.75" customHeight="1" x14ac:dyDescent="0.2">
      <c r="B227" s="2" t="s">
        <v>212</v>
      </c>
      <c r="C227" s="3">
        <v>12832.7</v>
      </c>
      <c r="D227" s="3"/>
      <c r="E227" s="3">
        <f t="shared" si="14"/>
        <v>12832.7</v>
      </c>
      <c r="F227" s="3"/>
      <c r="G227" s="3"/>
      <c r="H227" s="3">
        <f t="shared" si="15"/>
        <v>0</v>
      </c>
      <c r="I227" s="3"/>
      <c r="J227" s="3"/>
      <c r="K227" s="3">
        <f t="shared" si="16"/>
        <v>0</v>
      </c>
      <c r="L227" s="3"/>
      <c r="M227" s="3"/>
      <c r="N227" s="3">
        <f t="shared" ref="N227:N235" si="17">L227+M227</f>
        <v>0</v>
      </c>
    </row>
    <row r="228" spans="2:14" ht="12.75" customHeight="1" x14ac:dyDescent="0.2">
      <c r="B228" s="2" t="s">
        <v>213</v>
      </c>
      <c r="C228" s="3">
        <v>491156.1</v>
      </c>
      <c r="D228" s="3"/>
      <c r="E228" s="3">
        <f t="shared" si="14"/>
        <v>491156.1</v>
      </c>
      <c r="F228" s="3"/>
      <c r="G228" s="3"/>
      <c r="H228" s="3">
        <f t="shared" si="15"/>
        <v>0</v>
      </c>
      <c r="I228" s="3"/>
      <c r="J228" s="3"/>
      <c r="K228" s="3">
        <f t="shared" si="16"/>
        <v>0</v>
      </c>
      <c r="L228" s="3"/>
      <c r="M228" s="3"/>
      <c r="N228" s="3">
        <f t="shared" si="17"/>
        <v>0</v>
      </c>
    </row>
    <row r="229" spans="2:14" ht="12.75" customHeight="1" x14ac:dyDescent="0.2">
      <c r="B229" s="2" t="s">
        <v>214</v>
      </c>
      <c r="C229" s="3">
        <v>289708.7</v>
      </c>
      <c r="D229" s="3"/>
      <c r="E229" s="3">
        <f t="shared" si="14"/>
        <v>289708.7</v>
      </c>
      <c r="F229" s="3"/>
      <c r="G229" s="3"/>
      <c r="H229" s="3">
        <f t="shared" si="15"/>
        <v>0</v>
      </c>
      <c r="I229" s="3"/>
      <c r="J229" s="3"/>
      <c r="K229" s="3">
        <f t="shared" si="16"/>
        <v>0</v>
      </c>
      <c r="L229" s="3"/>
      <c r="M229" s="3"/>
      <c r="N229" s="3">
        <f t="shared" si="17"/>
        <v>0</v>
      </c>
    </row>
    <row r="230" spans="2:14" ht="13.5" customHeight="1" x14ac:dyDescent="0.2">
      <c r="B230" s="2" t="s">
        <v>215</v>
      </c>
      <c r="C230" s="3">
        <v>863549.7</v>
      </c>
      <c r="D230" s="3"/>
      <c r="E230" s="3">
        <f t="shared" si="14"/>
        <v>863549.7</v>
      </c>
      <c r="F230" s="3"/>
      <c r="G230" s="3"/>
      <c r="H230" s="3">
        <f t="shared" si="15"/>
        <v>0</v>
      </c>
      <c r="I230" s="3"/>
      <c r="J230" s="3"/>
      <c r="K230" s="3">
        <f t="shared" si="16"/>
        <v>0</v>
      </c>
      <c r="L230" s="3"/>
      <c r="M230" s="3"/>
      <c r="N230" s="3">
        <f t="shared" si="17"/>
        <v>0</v>
      </c>
    </row>
    <row r="231" spans="2:14" ht="13.5" customHeight="1" x14ac:dyDescent="0.2">
      <c r="B231" s="2" t="s">
        <v>216</v>
      </c>
      <c r="C231" s="3">
        <v>509421.4</v>
      </c>
      <c r="D231" s="3"/>
      <c r="E231" s="3">
        <f t="shared" si="14"/>
        <v>509421.4</v>
      </c>
      <c r="F231" s="3"/>
      <c r="G231" s="3"/>
      <c r="H231" s="3">
        <f t="shared" si="15"/>
        <v>0</v>
      </c>
      <c r="I231" s="3"/>
      <c r="J231" s="3"/>
      <c r="K231" s="3">
        <f t="shared" si="16"/>
        <v>0</v>
      </c>
      <c r="L231" s="3"/>
      <c r="M231" s="3"/>
      <c r="N231" s="3">
        <f t="shared" si="17"/>
        <v>0</v>
      </c>
    </row>
    <row r="232" spans="2:14" ht="13.5" customHeight="1" x14ac:dyDescent="0.2">
      <c r="B232" s="2" t="s">
        <v>217</v>
      </c>
      <c r="C232" s="3">
        <v>3893424.037</v>
      </c>
      <c r="D232" s="3"/>
      <c r="E232" s="3">
        <f t="shared" si="14"/>
        <v>3893424.037</v>
      </c>
      <c r="F232" s="3"/>
      <c r="G232" s="3"/>
      <c r="H232" s="3">
        <f t="shared" si="15"/>
        <v>0</v>
      </c>
      <c r="I232" s="3"/>
      <c r="J232" s="3"/>
      <c r="K232" s="3">
        <f t="shared" si="16"/>
        <v>0</v>
      </c>
      <c r="L232" s="3"/>
      <c r="M232" s="3"/>
      <c r="N232" s="3">
        <f t="shared" si="17"/>
        <v>0</v>
      </c>
    </row>
    <row r="233" spans="2:14" ht="13.5" customHeight="1" x14ac:dyDescent="0.2">
      <c r="B233" s="2" t="s">
        <v>218</v>
      </c>
      <c r="C233" s="3">
        <v>5581598.7630000003</v>
      </c>
      <c r="D233" s="3"/>
      <c r="E233" s="3">
        <f t="shared" si="14"/>
        <v>5581598.7630000003</v>
      </c>
      <c r="F233" s="3"/>
      <c r="G233" s="3"/>
      <c r="H233" s="3">
        <f t="shared" si="15"/>
        <v>0</v>
      </c>
      <c r="I233" s="3"/>
      <c r="J233" s="3"/>
      <c r="K233" s="3">
        <f t="shared" si="16"/>
        <v>0</v>
      </c>
      <c r="L233" s="3"/>
      <c r="M233" s="3"/>
      <c r="N233" s="3">
        <f t="shared" si="17"/>
        <v>0</v>
      </c>
    </row>
    <row r="234" spans="2:14" ht="13.5" customHeight="1" x14ac:dyDescent="0.2">
      <c r="B234" s="2" t="s">
        <v>219</v>
      </c>
      <c r="C234" s="3">
        <v>641110.08100000001</v>
      </c>
      <c r="D234" s="3"/>
      <c r="E234" s="3">
        <f t="shared" si="14"/>
        <v>641110.08100000001</v>
      </c>
      <c r="F234" s="3"/>
      <c r="G234" s="3"/>
      <c r="H234" s="3">
        <f t="shared" si="15"/>
        <v>0</v>
      </c>
      <c r="I234" s="3"/>
      <c r="J234" s="3"/>
      <c r="K234" s="3">
        <f t="shared" si="16"/>
        <v>0</v>
      </c>
      <c r="L234" s="3"/>
      <c r="M234" s="3"/>
      <c r="N234" s="3">
        <f t="shared" si="17"/>
        <v>0</v>
      </c>
    </row>
    <row r="235" spans="2:14" ht="13.5" customHeight="1" x14ac:dyDescent="0.2">
      <c r="B235" s="2" t="s">
        <v>220</v>
      </c>
      <c r="C235" s="3">
        <v>97345.319000000003</v>
      </c>
      <c r="D235" s="3"/>
      <c r="E235" s="3">
        <f t="shared" si="14"/>
        <v>97345.319000000003</v>
      </c>
      <c r="F235" s="3">
        <v>2928000</v>
      </c>
      <c r="G235" s="3"/>
      <c r="H235" s="3">
        <f t="shared" si="15"/>
        <v>2928000</v>
      </c>
      <c r="I235" s="3">
        <v>2928000</v>
      </c>
      <c r="J235" s="3"/>
      <c r="K235" s="3">
        <f t="shared" si="16"/>
        <v>2928000</v>
      </c>
      <c r="L235" s="3">
        <v>2928000</v>
      </c>
      <c r="M235" s="3"/>
      <c r="N235" s="3">
        <f t="shared" si="17"/>
        <v>2928000</v>
      </c>
    </row>
    <row r="236" spans="2:14" ht="13.5" customHeight="1" x14ac:dyDescent="0.2">
      <c r="B236" s="2" t="s">
        <v>275</v>
      </c>
      <c r="C236" s="3"/>
      <c r="D236" s="3"/>
      <c r="E236" s="3"/>
      <c r="F236" s="3">
        <v>2194220.2000000002</v>
      </c>
      <c r="G236" s="3"/>
      <c r="H236" s="3">
        <f>F236+G236</f>
        <v>2194220.2000000002</v>
      </c>
      <c r="I236" s="3">
        <v>2194220.2000000002</v>
      </c>
      <c r="J236" s="3"/>
      <c r="K236" s="3">
        <f>I236+J236</f>
        <v>2194220.2000000002</v>
      </c>
      <c r="L236" s="3">
        <v>2194220.2000000002</v>
      </c>
      <c r="M236" s="3"/>
      <c r="N236" s="3">
        <f>L236+M236</f>
        <v>2194220.2000000002</v>
      </c>
    </row>
    <row r="237" spans="2:14" ht="13.5" customHeight="1" x14ac:dyDescent="0.2">
      <c r="B237" s="2" t="s">
        <v>276</v>
      </c>
      <c r="C237" s="3"/>
      <c r="D237" s="3"/>
      <c r="E237" s="3"/>
      <c r="F237" s="3">
        <v>463928.7</v>
      </c>
      <c r="G237" s="3"/>
      <c r="H237" s="3">
        <f t="shared" ref="H237:H249" si="18">F237+G237</f>
        <v>463928.7</v>
      </c>
      <c r="I237" s="3">
        <v>463928.7</v>
      </c>
      <c r="J237" s="3"/>
      <c r="K237" s="3">
        <f t="shared" ref="K237:K249" si="19">I237+J237</f>
        <v>463928.7</v>
      </c>
      <c r="L237" s="3">
        <v>463928.7</v>
      </c>
      <c r="M237" s="3"/>
      <c r="N237" s="3">
        <f t="shared" ref="N237:N249" si="20">L237+M237</f>
        <v>463928.7</v>
      </c>
    </row>
    <row r="238" spans="2:14" ht="13.5" customHeight="1" x14ac:dyDescent="0.2">
      <c r="B238" s="2" t="s">
        <v>277</v>
      </c>
      <c r="C238" s="3"/>
      <c r="D238" s="3"/>
      <c r="E238" s="3"/>
      <c r="F238" s="3">
        <v>500000</v>
      </c>
      <c r="G238" s="3"/>
      <c r="H238" s="3">
        <f t="shared" si="18"/>
        <v>500000</v>
      </c>
      <c r="I238" s="3"/>
      <c r="J238" s="3"/>
      <c r="K238" s="3">
        <f t="shared" si="19"/>
        <v>0</v>
      </c>
      <c r="L238" s="3"/>
      <c r="M238" s="3"/>
      <c r="N238" s="3">
        <f t="shared" si="20"/>
        <v>0</v>
      </c>
    </row>
    <row r="239" spans="2:14" ht="13.5" customHeight="1" x14ac:dyDescent="0.2">
      <c r="B239" s="2" t="s">
        <v>278</v>
      </c>
      <c r="C239" s="3"/>
      <c r="D239" s="3"/>
      <c r="E239" s="3"/>
      <c r="F239" s="3">
        <v>3973050</v>
      </c>
      <c r="G239" s="3"/>
      <c r="H239" s="3">
        <f t="shared" si="18"/>
        <v>3973050</v>
      </c>
      <c r="I239" s="3"/>
      <c r="J239" s="3"/>
      <c r="K239" s="3">
        <f t="shared" si="19"/>
        <v>0</v>
      </c>
      <c r="L239" s="3"/>
      <c r="M239" s="3"/>
      <c r="N239" s="3">
        <f t="shared" si="20"/>
        <v>0</v>
      </c>
    </row>
    <row r="240" spans="2:14" x14ac:dyDescent="0.2">
      <c r="B240" s="2" t="s">
        <v>279</v>
      </c>
      <c r="C240" s="3"/>
      <c r="D240" s="3"/>
      <c r="E240" s="3"/>
      <c r="F240" s="3">
        <v>450000</v>
      </c>
      <c r="G240" s="3"/>
      <c r="H240" s="3">
        <f t="shared" si="18"/>
        <v>450000</v>
      </c>
      <c r="I240" s="3"/>
      <c r="J240" s="3"/>
      <c r="K240" s="3">
        <f t="shared" si="19"/>
        <v>0</v>
      </c>
      <c r="L240" s="3"/>
      <c r="M240" s="3"/>
      <c r="N240" s="3">
        <f t="shared" si="20"/>
        <v>0</v>
      </c>
    </row>
    <row r="241" spans="2:14" x14ac:dyDescent="0.2">
      <c r="B241" s="2" t="s">
        <v>221</v>
      </c>
      <c r="C241" s="3">
        <v>1884259.3</v>
      </c>
      <c r="D241" s="3"/>
      <c r="E241" s="3">
        <f t="shared" ref="E241:E249" si="21">C241+D241</f>
        <v>1884259.3</v>
      </c>
      <c r="F241" s="3">
        <v>1055151.3999999999</v>
      </c>
      <c r="G241" s="3"/>
      <c r="H241" s="3">
        <f t="shared" si="18"/>
        <v>1055151.3999999999</v>
      </c>
      <c r="I241" s="3">
        <v>261987.7</v>
      </c>
      <c r="J241" s="3"/>
      <c r="K241" s="3">
        <f t="shared" si="19"/>
        <v>261987.7</v>
      </c>
      <c r="L241" s="3">
        <v>261987.7</v>
      </c>
      <c r="M241" s="3"/>
      <c r="N241" s="3">
        <f t="shared" si="20"/>
        <v>261987.7</v>
      </c>
    </row>
    <row r="242" spans="2:14" x14ac:dyDescent="0.2">
      <c r="B242" s="2" t="s">
        <v>222</v>
      </c>
      <c r="C242" s="3">
        <v>1211102.3</v>
      </c>
      <c r="D242" s="3"/>
      <c r="E242" s="3">
        <f t="shared" si="21"/>
        <v>1211102.3</v>
      </c>
      <c r="F242" s="3">
        <v>1220675.7</v>
      </c>
      <c r="G242" s="3"/>
      <c r="H242" s="3">
        <f t="shared" si="18"/>
        <v>1220675.7</v>
      </c>
      <c r="I242" s="3">
        <v>1223511.8</v>
      </c>
      <c r="J242" s="3"/>
      <c r="K242" s="3">
        <f t="shared" si="19"/>
        <v>1223511.8</v>
      </c>
      <c r="L242" s="3">
        <v>1223511.8</v>
      </c>
      <c r="M242" s="3"/>
      <c r="N242" s="3">
        <f t="shared" si="20"/>
        <v>1223511.8</v>
      </c>
    </row>
    <row r="243" spans="2:14" x14ac:dyDescent="0.2">
      <c r="B243" s="2" t="s">
        <v>223</v>
      </c>
      <c r="C243" s="3">
        <v>11648577.300000001</v>
      </c>
      <c r="D243" s="3"/>
      <c r="E243" s="3">
        <f t="shared" si="21"/>
        <v>11648577.300000001</v>
      </c>
      <c r="F243" s="3">
        <v>18508894.600000001</v>
      </c>
      <c r="G243" s="3"/>
      <c r="H243" s="3">
        <f t="shared" si="18"/>
        <v>18508894.600000001</v>
      </c>
      <c r="I243" s="3">
        <v>19204694.699999999</v>
      </c>
      <c r="J243" s="3"/>
      <c r="K243" s="3">
        <f t="shared" si="19"/>
        <v>19204694.699999999</v>
      </c>
      <c r="L243" s="3">
        <v>20025310.5</v>
      </c>
      <c r="M243" s="3"/>
      <c r="N243" s="3">
        <f t="shared" si="20"/>
        <v>20025310.5</v>
      </c>
    </row>
    <row r="244" spans="2:14" x14ac:dyDescent="0.2">
      <c r="B244" s="2" t="s">
        <v>224</v>
      </c>
      <c r="C244" s="3">
        <v>1061882</v>
      </c>
      <c r="D244" s="3"/>
      <c r="E244" s="3">
        <f t="shared" si="21"/>
        <v>1061882</v>
      </c>
      <c r="F244" s="3">
        <v>1061882</v>
      </c>
      <c r="G244" s="3"/>
      <c r="H244" s="3">
        <f t="shared" si="18"/>
        <v>1061882</v>
      </c>
      <c r="I244" s="3">
        <v>1061882</v>
      </c>
      <c r="J244" s="3"/>
      <c r="K244" s="3">
        <f t="shared" si="19"/>
        <v>1061882</v>
      </c>
      <c r="L244" s="3">
        <v>1061882</v>
      </c>
      <c r="M244" s="3"/>
      <c r="N244" s="3">
        <f t="shared" si="20"/>
        <v>1061882</v>
      </c>
    </row>
    <row r="245" spans="2:14" x14ac:dyDescent="0.2">
      <c r="B245" s="2" t="s">
        <v>225</v>
      </c>
      <c r="C245" s="3"/>
      <c r="D245" s="3">
        <v>30760</v>
      </c>
      <c r="E245" s="3">
        <f t="shared" si="21"/>
        <v>30760</v>
      </c>
      <c r="F245" s="3"/>
      <c r="G245" s="3">
        <v>31560</v>
      </c>
      <c r="H245" s="3">
        <f t="shared" si="18"/>
        <v>31560</v>
      </c>
      <c r="I245" s="3"/>
      <c r="J245" s="3">
        <v>32860</v>
      </c>
      <c r="K245" s="3">
        <f t="shared" si="19"/>
        <v>32860</v>
      </c>
      <c r="L245" s="3"/>
      <c r="M245" s="3">
        <v>42000</v>
      </c>
      <c r="N245" s="3">
        <f t="shared" si="20"/>
        <v>42000</v>
      </c>
    </row>
    <row r="246" spans="2:14" x14ac:dyDescent="0.2">
      <c r="B246" s="2" t="s">
        <v>226</v>
      </c>
      <c r="C246" s="3"/>
      <c r="D246" s="3">
        <v>20700</v>
      </c>
      <c r="E246" s="3">
        <f t="shared" si="21"/>
        <v>20700</v>
      </c>
      <c r="F246" s="3"/>
      <c r="G246" s="3">
        <v>22000</v>
      </c>
      <c r="H246" s="3">
        <f t="shared" si="18"/>
        <v>22000</v>
      </c>
      <c r="I246" s="3"/>
      <c r="J246" s="3">
        <v>23500</v>
      </c>
      <c r="K246" s="3">
        <f t="shared" si="19"/>
        <v>23500</v>
      </c>
      <c r="L246" s="3"/>
      <c r="M246" s="3">
        <v>24500</v>
      </c>
      <c r="N246" s="3">
        <f t="shared" si="20"/>
        <v>24500</v>
      </c>
    </row>
    <row r="247" spans="2:14" x14ac:dyDescent="0.2">
      <c r="B247" s="2" t="s">
        <v>227</v>
      </c>
      <c r="C247" s="3">
        <v>5164.3999999999996</v>
      </c>
      <c r="D247" s="3"/>
      <c r="E247" s="3">
        <f t="shared" si="21"/>
        <v>5164.3999999999996</v>
      </c>
      <c r="F247" s="3">
        <v>5164.3999999999996</v>
      </c>
      <c r="G247" s="3"/>
      <c r="H247" s="3">
        <f t="shared" si="18"/>
        <v>5164.3999999999996</v>
      </c>
      <c r="I247" s="3">
        <v>5164.3999999999996</v>
      </c>
      <c r="J247" s="3"/>
      <c r="K247" s="3">
        <f t="shared" si="19"/>
        <v>5164.3999999999996</v>
      </c>
      <c r="L247" s="3">
        <v>5164.3999999999996</v>
      </c>
      <c r="M247" s="3"/>
      <c r="N247" s="3">
        <f t="shared" si="20"/>
        <v>5164.3999999999996</v>
      </c>
    </row>
    <row r="248" spans="2:14" x14ac:dyDescent="0.2">
      <c r="B248" s="2" t="s">
        <v>228</v>
      </c>
      <c r="C248" s="3">
        <v>1715.1</v>
      </c>
      <c r="D248" s="3"/>
      <c r="E248" s="3">
        <f t="shared" si="21"/>
        <v>1715.1</v>
      </c>
      <c r="F248" s="3">
        <v>1932.5</v>
      </c>
      <c r="G248" s="3"/>
      <c r="H248" s="3">
        <f t="shared" si="18"/>
        <v>1932.5</v>
      </c>
      <c r="I248" s="3">
        <v>1932.5</v>
      </c>
      <c r="J248" s="3"/>
      <c r="K248" s="3">
        <f t="shared" si="19"/>
        <v>1932.5</v>
      </c>
      <c r="L248" s="3">
        <v>1932.5</v>
      </c>
      <c r="M248" s="3"/>
      <c r="N248" s="3">
        <f t="shared" si="20"/>
        <v>1932.5</v>
      </c>
    </row>
    <row r="249" spans="2:14" x14ac:dyDescent="0.2">
      <c r="B249" s="2" t="s">
        <v>229</v>
      </c>
      <c r="C249" s="3">
        <v>76.400000000000006</v>
      </c>
      <c r="D249" s="3"/>
      <c r="E249" s="3">
        <f t="shared" si="21"/>
        <v>76.400000000000006</v>
      </c>
      <c r="F249" s="3">
        <v>87.9</v>
      </c>
      <c r="G249" s="3"/>
      <c r="H249" s="3">
        <f t="shared" si="18"/>
        <v>87.9</v>
      </c>
      <c r="I249" s="3">
        <v>94.2</v>
      </c>
      <c r="J249" s="3"/>
      <c r="K249" s="3">
        <f t="shared" si="19"/>
        <v>94.2</v>
      </c>
      <c r="L249" s="3">
        <v>99.7</v>
      </c>
      <c r="M249" s="3"/>
      <c r="N249" s="3">
        <f t="shared" si="20"/>
        <v>99.7</v>
      </c>
    </row>
    <row r="250" spans="2:14" ht="25.5" x14ac:dyDescent="0.2">
      <c r="B250" s="21" t="s">
        <v>234</v>
      </c>
      <c r="C250" s="3"/>
      <c r="D250" s="3"/>
      <c r="E250" s="20"/>
      <c r="F250" s="3"/>
      <c r="G250" s="3"/>
      <c r="H250" s="20"/>
      <c r="I250" s="3"/>
      <c r="J250" s="3"/>
      <c r="K250" s="20"/>
      <c r="L250" s="3"/>
      <c r="M250" s="3"/>
      <c r="N250" s="20"/>
    </row>
    <row r="251" spans="2:14" ht="25.5" x14ac:dyDescent="0.2">
      <c r="B251" s="2" t="s">
        <v>235</v>
      </c>
      <c r="C251" s="3"/>
      <c r="D251" s="3"/>
      <c r="E251" s="20"/>
      <c r="F251" s="3"/>
      <c r="G251" s="3"/>
      <c r="H251" s="20"/>
      <c r="I251" s="3"/>
      <c r="J251" s="3"/>
      <c r="K251" s="20"/>
      <c r="L251" s="3"/>
      <c r="M251" s="3"/>
      <c r="N251" s="20"/>
    </row>
    <row r="252" spans="2:14" ht="38.25" x14ac:dyDescent="0.2">
      <c r="B252" s="16" t="s">
        <v>63</v>
      </c>
      <c r="C252" s="22">
        <f t="shared" ref="C252:N252" si="22">C190-C219-C225-C250</f>
        <v>0</v>
      </c>
      <c r="D252" s="22">
        <f t="shared" si="22"/>
        <v>0</v>
      </c>
      <c r="E252" s="22">
        <f t="shared" si="22"/>
        <v>0</v>
      </c>
      <c r="F252" s="22">
        <f t="shared" si="22"/>
        <v>0</v>
      </c>
      <c r="G252" s="22">
        <f t="shared" si="22"/>
        <v>0</v>
      </c>
      <c r="H252" s="22">
        <f t="shared" si="22"/>
        <v>0</v>
      </c>
      <c r="I252" s="22">
        <f t="shared" si="22"/>
        <v>0</v>
      </c>
      <c r="J252" s="22">
        <f t="shared" si="22"/>
        <v>0</v>
      </c>
      <c r="K252" s="22">
        <f t="shared" si="22"/>
        <v>0</v>
      </c>
      <c r="L252" s="22">
        <f t="shared" si="22"/>
        <v>0</v>
      </c>
      <c r="M252" s="22">
        <f t="shared" si="22"/>
        <v>0</v>
      </c>
      <c r="N252" s="22">
        <f t="shared" si="22"/>
        <v>0</v>
      </c>
    </row>
    <row r="253" spans="2:14" ht="51" x14ac:dyDescent="0.2">
      <c r="B253" s="16" t="s">
        <v>64</v>
      </c>
      <c r="C253" s="17"/>
      <c r="D253" s="17" t="s">
        <v>111</v>
      </c>
      <c r="E253" s="18">
        <f>SUM(C253:D253)</f>
        <v>0</v>
      </c>
      <c r="F253" s="17"/>
      <c r="G253" s="17"/>
      <c r="H253" s="18"/>
      <c r="I253" s="17"/>
      <c r="J253" s="17"/>
      <c r="K253" s="18"/>
      <c r="L253" s="17"/>
      <c r="M253" s="17"/>
      <c r="N253" s="18"/>
    </row>
    <row r="254" spans="2:14" x14ac:dyDescent="0.2">
      <c r="B254" s="2" t="s">
        <v>65</v>
      </c>
      <c r="C254" s="19" t="s">
        <v>53</v>
      </c>
      <c r="D254" s="19" t="s">
        <v>53</v>
      </c>
      <c r="E254" s="19" t="s">
        <v>53</v>
      </c>
      <c r="F254" s="19"/>
      <c r="G254" s="19"/>
      <c r="H254" s="19"/>
      <c r="I254" s="19"/>
      <c r="J254" s="19"/>
      <c r="K254" s="19"/>
      <c r="L254" s="19"/>
      <c r="M254" s="19"/>
      <c r="N254" s="19"/>
    </row>
    <row r="255" spans="2:14" x14ac:dyDescent="0.2">
      <c r="B255" s="16" t="s">
        <v>66</v>
      </c>
      <c r="C255" s="17" t="s">
        <v>111</v>
      </c>
      <c r="D255" s="17" t="s">
        <v>111</v>
      </c>
      <c r="E255" s="17"/>
      <c r="F255" s="17"/>
      <c r="G255" s="17"/>
      <c r="H255" s="17"/>
      <c r="I255" s="17"/>
      <c r="J255" s="17"/>
      <c r="K255" s="17"/>
      <c r="L255" s="17"/>
      <c r="M255" s="17"/>
      <c r="N255" s="17"/>
    </row>
    <row r="256" spans="2:14" ht="38.25" x14ac:dyDescent="0.2">
      <c r="B256" s="2" t="s">
        <v>67</v>
      </c>
      <c r="C256" s="19" t="s">
        <v>53</v>
      </c>
      <c r="D256" s="19" t="s">
        <v>53</v>
      </c>
      <c r="E256" s="19" t="s">
        <v>53</v>
      </c>
      <c r="F256" s="19"/>
      <c r="G256" s="19"/>
      <c r="H256" s="19"/>
      <c r="I256" s="19"/>
      <c r="J256" s="19"/>
      <c r="K256" s="19"/>
      <c r="L256" s="19"/>
      <c r="M256" s="19" t="s">
        <v>53</v>
      </c>
      <c r="N256" s="19" t="s">
        <v>53</v>
      </c>
    </row>
    <row r="257" spans="2:14" x14ac:dyDescent="0.2">
      <c r="B257" s="16" t="s">
        <v>68</v>
      </c>
      <c r="C257" s="17" t="s">
        <v>111</v>
      </c>
      <c r="D257" s="17" t="s">
        <v>111</v>
      </c>
      <c r="E257" s="17" t="s">
        <v>111</v>
      </c>
      <c r="F257" s="17" t="s">
        <v>111</v>
      </c>
      <c r="G257" s="17" t="s">
        <v>111</v>
      </c>
      <c r="H257" s="17" t="s">
        <v>111</v>
      </c>
      <c r="I257" s="17" t="s">
        <v>111</v>
      </c>
      <c r="J257" s="17" t="s">
        <v>111</v>
      </c>
      <c r="K257" s="17" t="s">
        <v>111</v>
      </c>
      <c r="L257" s="17" t="s">
        <v>111</v>
      </c>
      <c r="M257" s="17" t="s">
        <v>111</v>
      </c>
      <c r="N257" s="17" t="s">
        <v>111</v>
      </c>
    </row>
    <row r="258" spans="2:14" ht="17.25" customHeight="1" x14ac:dyDescent="0.2">
      <c r="B258" s="2" t="s">
        <v>59</v>
      </c>
      <c r="C258" s="19" t="s">
        <v>53</v>
      </c>
      <c r="D258" s="19" t="s">
        <v>53</v>
      </c>
      <c r="E258" s="19" t="s">
        <v>53</v>
      </c>
      <c r="F258" s="19" t="s">
        <v>53</v>
      </c>
      <c r="G258" s="19" t="s">
        <v>53</v>
      </c>
      <c r="H258" s="19" t="s">
        <v>53</v>
      </c>
      <c r="I258" s="19" t="s">
        <v>53</v>
      </c>
      <c r="J258" s="19" t="s">
        <v>53</v>
      </c>
      <c r="K258" s="19" t="s">
        <v>53</v>
      </c>
      <c r="L258" s="19" t="s">
        <v>53</v>
      </c>
      <c r="M258" s="19" t="s">
        <v>53</v>
      </c>
      <c r="N258" s="19" t="s">
        <v>53</v>
      </c>
    </row>
    <row r="259" spans="2:14" ht="12.75" customHeight="1" x14ac:dyDescent="0.2"/>
    <row r="260" spans="2:14" ht="15.75" x14ac:dyDescent="0.25">
      <c r="B260" s="34" t="s">
        <v>69</v>
      </c>
      <c r="C260" s="34"/>
      <c r="D260" s="34"/>
      <c r="E260" s="34"/>
      <c r="F260" s="34"/>
      <c r="G260" s="34"/>
      <c r="H260" s="34"/>
      <c r="I260" s="34"/>
      <c r="J260" s="34"/>
      <c r="K260" s="34"/>
      <c r="L260" s="34"/>
      <c r="M260" s="34"/>
      <c r="N260" s="34"/>
    </row>
    <row r="261" spans="2:14" ht="14.25" customHeight="1" x14ac:dyDescent="0.2">
      <c r="B261" s="70" t="s">
        <v>9</v>
      </c>
      <c r="C261" s="71"/>
      <c r="D261" s="71"/>
      <c r="E261" s="71"/>
      <c r="F261" s="71"/>
      <c r="G261" s="71"/>
      <c r="H261" s="71"/>
      <c r="I261" s="71"/>
      <c r="J261" s="71"/>
      <c r="K261" s="71"/>
      <c r="L261" s="71"/>
      <c r="M261" s="71"/>
      <c r="N261" s="71"/>
    </row>
    <row r="262" spans="2:14" ht="39" customHeight="1" x14ac:dyDescent="0.2">
      <c r="B262" s="66" t="s">
        <v>48</v>
      </c>
      <c r="C262" s="66" t="s">
        <v>117</v>
      </c>
      <c r="D262" s="66"/>
      <c r="E262" s="66"/>
      <c r="F262" s="66" t="s">
        <v>118</v>
      </c>
      <c r="G262" s="66"/>
      <c r="H262" s="66"/>
      <c r="I262" s="66" t="s">
        <v>122</v>
      </c>
      <c r="J262" s="66"/>
      <c r="K262" s="66"/>
      <c r="L262" s="66" t="s">
        <v>119</v>
      </c>
      <c r="M262" s="66"/>
      <c r="N262" s="66"/>
    </row>
    <row r="263" spans="2:14" ht="15.75" customHeight="1" x14ac:dyDescent="0.2">
      <c r="B263" s="66"/>
      <c r="C263" s="14" t="s">
        <v>49</v>
      </c>
      <c r="D263" s="14" t="s">
        <v>50</v>
      </c>
      <c r="E263" s="14" t="s">
        <v>51</v>
      </c>
      <c r="F263" s="14" t="s">
        <v>49</v>
      </c>
      <c r="G263" s="14" t="s">
        <v>50</v>
      </c>
      <c r="H263" s="14" t="s">
        <v>51</v>
      </c>
      <c r="I263" s="14" t="s">
        <v>49</v>
      </c>
      <c r="J263" s="14" t="s">
        <v>50</v>
      </c>
      <c r="K263" s="14" t="s">
        <v>51</v>
      </c>
      <c r="L263" s="14" t="s">
        <v>49</v>
      </c>
      <c r="M263" s="14" t="s">
        <v>50</v>
      </c>
      <c r="N263" s="14" t="s">
        <v>51</v>
      </c>
    </row>
    <row r="264" spans="2:14" ht="15.75" customHeight="1" x14ac:dyDescent="0.2">
      <c r="B264" s="15">
        <v>1</v>
      </c>
      <c r="C264" s="15">
        <v>2</v>
      </c>
      <c r="D264" s="15">
        <v>3</v>
      </c>
      <c r="E264" s="15">
        <v>4</v>
      </c>
      <c r="F264" s="15">
        <v>5</v>
      </c>
      <c r="G264" s="15">
        <v>6</v>
      </c>
      <c r="H264" s="15">
        <v>7</v>
      </c>
      <c r="I264" s="15">
        <v>8</v>
      </c>
      <c r="J264" s="15">
        <v>9</v>
      </c>
      <c r="K264" s="15">
        <v>10</v>
      </c>
      <c r="L264" s="15">
        <v>11</v>
      </c>
      <c r="M264" s="15">
        <v>12</v>
      </c>
      <c r="N264" s="15">
        <v>13</v>
      </c>
    </row>
    <row r="265" spans="2:14" ht="25.5" x14ac:dyDescent="0.2">
      <c r="B265" s="16" t="s">
        <v>70</v>
      </c>
      <c r="C265" s="23" t="s">
        <v>53</v>
      </c>
      <c r="D265" s="23" t="s">
        <v>53</v>
      </c>
      <c r="E265" s="23" t="s">
        <v>53</v>
      </c>
      <c r="F265" s="23" t="s">
        <v>53</v>
      </c>
      <c r="G265" s="23" t="s">
        <v>53</v>
      </c>
      <c r="H265" s="23" t="s">
        <v>53</v>
      </c>
      <c r="I265" s="23" t="s">
        <v>53</v>
      </c>
      <c r="J265" s="23" t="s">
        <v>53</v>
      </c>
      <c r="K265" s="23" t="s">
        <v>53</v>
      </c>
      <c r="L265" s="23" t="s">
        <v>53</v>
      </c>
      <c r="M265" s="23" t="s">
        <v>53</v>
      </c>
      <c r="N265" s="23" t="s">
        <v>53</v>
      </c>
    </row>
    <row r="266" spans="2:14" ht="19.5" customHeight="1" x14ac:dyDescent="0.2">
      <c r="B266" s="2" t="s">
        <v>54</v>
      </c>
      <c r="C266" s="23" t="s">
        <v>53</v>
      </c>
      <c r="D266" s="23" t="s">
        <v>53</v>
      </c>
      <c r="E266" s="23" t="s">
        <v>53</v>
      </c>
      <c r="F266" s="23" t="s">
        <v>53</v>
      </c>
      <c r="G266" s="23" t="s">
        <v>53</v>
      </c>
      <c r="H266" s="23" t="s">
        <v>53</v>
      </c>
      <c r="I266" s="23" t="s">
        <v>53</v>
      </c>
      <c r="J266" s="23" t="s">
        <v>53</v>
      </c>
      <c r="K266" s="23" t="s">
        <v>53</v>
      </c>
      <c r="L266" s="23" t="s">
        <v>53</v>
      </c>
      <c r="M266" s="23" t="s">
        <v>53</v>
      </c>
      <c r="N266" s="23" t="s">
        <v>53</v>
      </c>
    </row>
    <row r="267" spans="2:14" ht="15.95" customHeight="1" x14ac:dyDescent="0.2">
      <c r="B267" s="16" t="s">
        <v>124</v>
      </c>
      <c r="C267" s="23" t="s">
        <v>53</v>
      </c>
      <c r="D267" s="23" t="s">
        <v>53</v>
      </c>
      <c r="E267" s="23" t="s">
        <v>53</v>
      </c>
      <c r="F267" s="23" t="s">
        <v>53</v>
      </c>
      <c r="G267" s="23" t="s">
        <v>53</v>
      </c>
      <c r="H267" s="23" t="s">
        <v>53</v>
      </c>
      <c r="I267" s="23" t="s">
        <v>53</v>
      </c>
      <c r="J267" s="23" t="s">
        <v>53</v>
      </c>
      <c r="K267" s="23" t="s">
        <v>53</v>
      </c>
      <c r="L267" s="23" t="s">
        <v>53</v>
      </c>
      <c r="M267" s="23" t="s">
        <v>53</v>
      </c>
      <c r="N267" s="23" t="s">
        <v>53</v>
      </c>
    </row>
    <row r="268" spans="2:14" ht="12.75" customHeight="1" x14ac:dyDescent="0.2">
      <c r="B268" s="2" t="s">
        <v>71</v>
      </c>
      <c r="C268" s="23" t="s">
        <v>53</v>
      </c>
      <c r="D268" s="23" t="s">
        <v>53</v>
      </c>
      <c r="E268" s="23" t="s">
        <v>53</v>
      </c>
      <c r="F268" s="23" t="s">
        <v>53</v>
      </c>
      <c r="G268" s="23" t="s">
        <v>53</v>
      </c>
      <c r="H268" s="23" t="s">
        <v>53</v>
      </c>
      <c r="I268" s="23" t="s">
        <v>53</v>
      </c>
      <c r="J268" s="23" t="s">
        <v>53</v>
      </c>
      <c r="K268" s="23" t="s">
        <v>53</v>
      </c>
      <c r="L268" s="23" t="s">
        <v>53</v>
      </c>
      <c r="M268" s="23" t="s">
        <v>53</v>
      </c>
      <c r="N268" s="23" t="s">
        <v>53</v>
      </c>
    </row>
    <row r="269" spans="2:14" x14ac:dyDescent="0.2">
      <c r="B269" s="2" t="s">
        <v>72</v>
      </c>
      <c r="C269" s="23" t="s">
        <v>53</v>
      </c>
      <c r="D269" s="23" t="s">
        <v>53</v>
      </c>
      <c r="E269" s="23" t="s">
        <v>53</v>
      </c>
      <c r="F269" s="23" t="s">
        <v>53</v>
      </c>
      <c r="G269" s="23" t="s">
        <v>53</v>
      </c>
      <c r="H269" s="23" t="s">
        <v>53</v>
      </c>
      <c r="I269" s="23" t="s">
        <v>53</v>
      </c>
      <c r="J269" s="23" t="s">
        <v>53</v>
      </c>
      <c r="K269" s="23" t="s">
        <v>53</v>
      </c>
      <c r="L269" s="23" t="s">
        <v>53</v>
      </c>
      <c r="M269" s="23" t="s">
        <v>53</v>
      </c>
      <c r="N269" s="23" t="s">
        <v>53</v>
      </c>
    </row>
    <row r="270" spans="2:14" x14ac:dyDescent="0.2">
      <c r="B270" s="16" t="s">
        <v>73</v>
      </c>
      <c r="C270" s="23" t="s">
        <v>53</v>
      </c>
      <c r="D270" s="23" t="s">
        <v>53</v>
      </c>
      <c r="E270" s="23" t="s">
        <v>53</v>
      </c>
      <c r="F270" s="23" t="s">
        <v>53</v>
      </c>
      <c r="G270" s="23" t="s">
        <v>53</v>
      </c>
      <c r="H270" s="23" t="s">
        <v>53</v>
      </c>
      <c r="I270" s="23" t="s">
        <v>53</v>
      </c>
      <c r="J270" s="23" t="s">
        <v>53</v>
      </c>
      <c r="K270" s="23" t="s">
        <v>53</v>
      </c>
      <c r="L270" s="23" t="s">
        <v>53</v>
      </c>
      <c r="M270" s="23" t="s">
        <v>53</v>
      </c>
      <c r="N270" s="23" t="s">
        <v>53</v>
      </c>
    </row>
    <row r="271" spans="2:14" ht="25.5" x14ac:dyDescent="0.2">
      <c r="B271" s="2" t="s">
        <v>71</v>
      </c>
      <c r="C271" s="23" t="s">
        <v>53</v>
      </c>
      <c r="D271" s="23" t="s">
        <v>53</v>
      </c>
      <c r="E271" s="23" t="s">
        <v>53</v>
      </c>
      <c r="F271" s="23" t="s">
        <v>53</v>
      </c>
      <c r="G271" s="23" t="s">
        <v>53</v>
      </c>
      <c r="H271" s="23" t="s">
        <v>53</v>
      </c>
      <c r="I271" s="23" t="s">
        <v>53</v>
      </c>
      <c r="J271" s="23" t="s">
        <v>53</v>
      </c>
      <c r="K271" s="23" t="s">
        <v>53</v>
      </c>
      <c r="L271" s="23" t="s">
        <v>53</v>
      </c>
      <c r="M271" s="23" t="s">
        <v>53</v>
      </c>
      <c r="N271" s="23" t="s">
        <v>53</v>
      </c>
    </row>
    <row r="272" spans="2:14" x14ac:dyDescent="0.2">
      <c r="B272" s="2" t="s">
        <v>72</v>
      </c>
      <c r="C272" s="23" t="s">
        <v>53</v>
      </c>
      <c r="D272" s="23" t="s">
        <v>53</v>
      </c>
      <c r="E272" s="23" t="s">
        <v>53</v>
      </c>
      <c r="F272" s="23" t="s">
        <v>53</v>
      </c>
      <c r="G272" s="23" t="s">
        <v>53</v>
      </c>
      <c r="H272" s="23" t="s">
        <v>53</v>
      </c>
      <c r="I272" s="23" t="s">
        <v>53</v>
      </c>
      <c r="J272" s="23" t="s">
        <v>53</v>
      </c>
      <c r="K272" s="23" t="s">
        <v>53</v>
      </c>
      <c r="L272" s="23" t="s">
        <v>53</v>
      </c>
      <c r="M272" s="23" t="s">
        <v>53</v>
      </c>
      <c r="N272" s="23" t="s">
        <v>53</v>
      </c>
    </row>
    <row r="273" spans="2:14" ht="9.75" customHeight="1" x14ac:dyDescent="0.2"/>
    <row r="274" spans="2:14" ht="17.25" customHeight="1" x14ac:dyDescent="0.2">
      <c r="B274" s="72" t="s">
        <v>74</v>
      </c>
      <c r="C274" s="72"/>
      <c r="D274" s="72"/>
      <c r="E274" s="72"/>
      <c r="F274" s="72"/>
      <c r="G274" s="72"/>
      <c r="H274" s="72"/>
      <c r="I274" s="72"/>
      <c r="J274" s="72"/>
      <c r="K274" s="72"/>
      <c r="L274" s="72"/>
      <c r="M274" s="72"/>
      <c r="N274" s="72"/>
    </row>
    <row r="275" spans="2:14" ht="9.75" customHeight="1" x14ac:dyDescent="0.2"/>
    <row r="276" spans="2:14" ht="15" customHeight="1" x14ac:dyDescent="0.2">
      <c r="B276" s="66" t="s">
        <v>75</v>
      </c>
      <c r="C276" s="66" t="s">
        <v>76</v>
      </c>
      <c r="D276" s="66"/>
      <c r="E276" s="66" t="s">
        <v>109</v>
      </c>
      <c r="F276" s="66"/>
      <c r="G276" s="66"/>
      <c r="H276" s="66" t="s">
        <v>77</v>
      </c>
      <c r="I276" s="66" t="s">
        <v>78</v>
      </c>
      <c r="J276" s="66"/>
      <c r="K276" s="66"/>
      <c r="L276" s="66"/>
      <c r="M276" s="66"/>
      <c r="N276" s="66"/>
    </row>
    <row r="277" spans="2:14" ht="26.25" customHeight="1" x14ac:dyDescent="0.2">
      <c r="B277" s="66"/>
      <c r="C277" s="66"/>
      <c r="D277" s="66"/>
      <c r="E277" s="66"/>
      <c r="F277" s="66"/>
      <c r="G277" s="66"/>
      <c r="H277" s="66"/>
      <c r="I277" s="39" t="s">
        <v>79</v>
      </c>
      <c r="J277" s="64"/>
      <c r="K277" s="64"/>
      <c r="L277" s="40"/>
      <c r="M277" s="14" t="s">
        <v>80</v>
      </c>
      <c r="N277" s="14" t="s">
        <v>81</v>
      </c>
    </row>
    <row r="278" spans="2:14" ht="15" customHeight="1" x14ac:dyDescent="0.2">
      <c r="B278" s="66"/>
      <c r="C278" s="66"/>
      <c r="D278" s="66"/>
      <c r="E278" s="66"/>
      <c r="F278" s="66"/>
      <c r="G278" s="66"/>
      <c r="H278" s="66"/>
      <c r="I278" s="39" t="s">
        <v>82</v>
      </c>
      <c r="J278" s="40"/>
      <c r="K278" s="39" t="s">
        <v>83</v>
      </c>
      <c r="L278" s="40"/>
      <c r="M278" s="14"/>
      <c r="N278" s="14"/>
    </row>
    <row r="279" spans="2:14" x14ac:dyDescent="0.2">
      <c r="B279" s="24" t="s">
        <v>53</v>
      </c>
      <c r="C279" s="65"/>
      <c r="D279" s="65"/>
      <c r="E279" s="32" t="s">
        <v>53</v>
      </c>
      <c r="F279" s="41"/>
      <c r="G279" s="33"/>
      <c r="H279" s="23" t="s">
        <v>53</v>
      </c>
      <c r="I279" s="23" t="s">
        <v>53</v>
      </c>
      <c r="J279" s="23" t="s">
        <v>53</v>
      </c>
      <c r="K279" s="23"/>
      <c r="L279" s="23"/>
      <c r="M279" s="23" t="s">
        <v>53</v>
      </c>
      <c r="N279" s="23" t="s">
        <v>53</v>
      </c>
    </row>
    <row r="280" spans="2:14" x14ac:dyDescent="0.2">
      <c r="B280" s="24" t="s">
        <v>53</v>
      </c>
      <c r="C280" s="65"/>
      <c r="D280" s="65"/>
      <c r="E280" s="32" t="s">
        <v>53</v>
      </c>
      <c r="F280" s="41"/>
      <c r="G280" s="33"/>
      <c r="H280" s="23" t="s">
        <v>53</v>
      </c>
      <c r="I280" s="23" t="s">
        <v>53</v>
      </c>
      <c r="J280" s="23" t="s">
        <v>53</v>
      </c>
      <c r="K280" s="23"/>
      <c r="L280" s="23"/>
      <c r="M280" s="23" t="s">
        <v>53</v>
      </c>
      <c r="N280" s="23" t="s">
        <v>53</v>
      </c>
    </row>
    <row r="281" spans="2:14" x14ac:dyDescent="0.2">
      <c r="B281" s="24" t="s">
        <v>53</v>
      </c>
      <c r="C281" s="65"/>
      <c r="D281" s="65"/>
      <c r="E281" s="32" t="s">
        <v>53</v>
      </c>
      <c r="F281" s="41"/>
      <c r="G281" s="33"/>
      <c r="H281" s="23" t="s">
        <v>53</v>
      </c>
      <c r="I281" s="23" t="s">
        <v>53</v>
      </c>
      <c r="J281" s="23" t="s">
        <v>53</v>
      </c>
      <c r="K281" s="23"/>
      <c r="L281" s="23"/>
      <c r="M281" s="23" t="s">
        <v>53</v>
      </c>
      <c r="N281" s="23" t="s">
        <v>53</v>
      </c>
    </row>
    <row r="282" spans="2:14" ht="12.75" customHeight="1" x14ac:dyDescent="0.2">
      <c r="B282" s="25" t="s">
        <v>84</v>
      </c>
      <c r="C282" s="66"/>
      <c r="D282" s="66"/>
      <c r="E282" s="32" t="s">
        <v>85</v>
      </c>
      <c r="F282" s="41"/>
      <c r="G282" s="33"/>
      <c r="H282" s="15" t="s">
        <v>110</v>
      </c>
      <c r="I282" s="15" t="s">
        <v>85</v>
      </c>
      <c r="J282" s="15" t="s">
        <v>85</v>
      </c>
      <c r="K282" s="26"/>
      <c r="L282" s="26"/>
      <c r="M282" s="26"/>
      <c r="N282" s="26"/>
    </row>
    <row r="283" spans="2:14" ht="9" customHeight="1" x14ac:dyDescent="0.2"/>
    <row r="284" spans="2:14" ht="15.75" x14ac:dyDescent="0.2">
      <c r="B284" s="12" t="s">
        <v>86</v>
      </c>
    </row>
    <row r="286" spans="2:14" x14ac:dyDescent="0.2">
      <c r="B286" s="66" t="s">
        <v>75</v>
      </c>
      <c r="C286" s="42" t="s">
        <v>87</v>
      </c>
      <c r="D286" s="43"/>
      <c r="E286" s="42" t="s">
        <v>88</v>
      </c>
      <c r="F286" s="67"/>
      <c r="G286" s="43"/>
      <c r="H286" s="42" t="s">
        <v>89</v>
      </c>
      <c r="I286" s="43"/>
      <c r="J286" s="39" t="s">
        <v>90</v>
      </c>
      <c r="K286" s="64"/>
      <c r="L286" s="40"/>
      <c r="M286" s="42" t="s">
        <v>91</v>
      </c>
      <c r="N286" s="43"/>
    </row>
    <row r="287" spans="2:14" x14ac:dyDescent="0.2">
      <c r="B287" s="66"/>
      <c r="C287" s="44"/>
      <c r="D287" s="45"/>
      <c r="E287" s="44"/>
      <c r="F287" s="68"/>
      <c r="G287" s="45"/>
      <c r="H287" s="44"/>
      <c r="I287" s="45"/>
      <c r="J287" s="39" t="s">
        <v>92</v>
      </c>
      <c r="K287" s="40"/>
      <c r="L287" s="48" t="s">
        <v>93</v>
      </c>
      <c r="M287" s="44"/>
      <c r="N287" s="45"/>
    </row>
    <row r="288" spans="2:14" x14ac:dyDescent="0.2">
      <c r="B288" s="66"/>
      <c r="C288" s="44"/>
      <c r="D288" s="45"/>
      <c r="E288" s="44"/>
      <c r="F288" s="68"/>
      <c r="G288" s="45"/>
      <c r="H288" s="46"/>
      <c r="I288" s="47"/>
      <c r="J288" s="48" t="s">
        <v>82</v>
      </c>
      <c r="K288" s="48" t="s">
        <v>83</v>
      </c>
      <c r="L288" s="49"/>
      <c r="M288" s="44"/>
      <c r="N288" s="45"/>
    </row>
    <row r="289" spans="2:14" ht="38.25" x14ac:dyDescent="0.2">
      <c r="B289" s="66"/>
      <c r="C289" s="46"/>
      <c r="D289" s="47"/>
      <c r="E289" s="46"/>
      <c r="F289" s="69"/>
      <c r="G289" s="47"/>
      <c r="H289" s="14" t="s">
        <v>94</v>
      </c>
      <c r="I289" s="14" t="s">
        <v>92</v>
      </c>
      <c r="J289" s="50"/>
      <c r="K289" s="50"/>
      <c r="L289" s="50"/>
      <c r="M289" s="46"/>
      <c r="N289" s="47"/>
    </row>
    <row r="290" spans="2:14" ht="25.5" x14ac:dyDescent="0.2">
      <c r="B290" s="51">
        <v>1</v>
      </c>
      <c r="C290" s="52"/>
      <c r="D290" s="53"/>
      <c r="E290" s="52" t="s">
        <v>53</v>
      </c>
      <c r="F290" s="58"/>
      <c r="G290" s="53"/>
      <c r="H290" s="23" t="s">
        <v>95</v>
      </c>
      <c r="I290" s="23" t="s">
        <v>53</v>
      </c>
      <c r="J290" s="61" t="s">
        <v>53</v>
      </c>
      <c r="K290" s="61" t="s">
        <v>53</v>
      </c>
      <c r="L290" s="61" t="s">
        <v>53</v>
      </c>
      <c r="M290" s="23" t="s">
        <v>96</v>
      </c>
      <c r="N290" s="23" t="s">
        <v>53</v>
      </c>
    </row>
    <row r="291" spans="2:14" ht="25.5" x14ac:dyDescent="0.2">
      <c r="B291" s="51"/>
      <c r="C291" s="54"/>
      <c r="D291" s="55"/>
      <c r="E291" s="54"/>
      <c r="F291" s="59"/>
      <c r="G291" s="55"/>
      <c r="H291" s="23" t="s">
        <v>97</v>
      </c>
      <c r="I291" s="23" t="s">
        <v>53</v>
      </c>
      <c r="J291" s="62"/>
      <c r="K291" s="62"/>
      <c r="L291" s="62"/>
      <c r="M291" s="23" t="s">
        <v>98</v>
      </c>
      <c r="N291" s="23" t="s">
        <v>53</v>
      </c>
    </row>
    <row r="292" spans="2:14" ht="12.75" customHeight="1" x14ac:dyDescent="0.2">
      <c r="B292" s="51"/>
      <c r="C292" s="54"/>
      <c r="D292" s="55"/>
      <c r="E292" s="54"/>
      <c r="F292" s="59"/>
      <c r="G292" s="55"/>
      <c r="H292" s="23" t="s">
        <v>99</v>
      </c>
      <c r="I292" s="23" t="s">
        <v>53</v>
      </c>
      <c r="J292" s="62"/>
      <c r="K292" s="62"/>
      <c r="L292" s="62"/>
      <c r="M292" s="23" t="s">
        <v>100</v>
      </c>
      <c r="N292" s="23" t="s">
        <v>53</v>
      </c>
    </row>
    <row r="293" spans="2:14" ht="12.75" customHeight="1" x14ac:dyDescent="0.2">
      <c r="B293" s="51"/>
      <c r="C293" s="54"/>
      <c r="D293" s="55"/>
      <c r="E293" s="54"/>
      <c r="F293" s="59"/>
      <c r="G293" s="55"/>
      <c r="H293" s="23" t="s">
        <v>101</v>
      </c>
      <c r="I293" s="23" t="s">
        <v>53</v>
      </c>
      <c r="J293" s="62"/>
      <c r="K293" s="62"/>
      <c r="L293" s="62"/>
      <c r="M293" s="23" t="s">
        <v>102</v>
      </c>
      <c r="N293" s="23" t="s">
        <v>53</v>
      </c>
    </row>
    <row r="294" spans="2:14" ht="13.5" customHeight="1" x14ac:dyDescent="0.2">
      <c r="B294" s="51"/>
      <c r="C294" s="56"/>
      <c r="D294" s="57"/>
      <c r="E294" s="56"/>
      <c r="F294" s="60"/>
      <c r="G294" s="57"/>
      <c r="H294" s="23" t="s">
        <v>53</v>
      </c>
      <c r="I294" s="23" t="s">
        <v>53</v>
      </c>
      <c r="J294" s="63"/>
      <c r="K294" s="63"/>
      <c r="L294" s="63"/>
      <c r="M294" s="23" t="s">
        <v>103</v>
      </c>
      <c r="N294" s="23" t="s">
        <v>53</v>
      </c>
    </row>
    <row r="295" spans="2:14" ht="12" customHeight="1" x14ac:dyDescent="0.2">
      <c r="B295" s="27" t="s">
        <v>84</v>
      </c>
      <c r="C295" s="39"/>
      <c r="D295" s="40"/>
      <c r="E295" s="32" t="s">
        <v>110</v>
      </c>
      <c r="F295" s="41"/>
      <c r="G295" s="33"/>
      <c r="H295" s="32" t="s">
        <v>110</v>
      </c>
      <c r="I295" s="33"/>
      <c r="J295" s="15" t="s">
        <v>110</v>
      </c>
      <c r="K295" s="15" t="s">
        <v>110</v>
      </c>
      <c r="L295" s="26"/>
      <c r="M295" s="28" t="s">
        <v>110</v>
      </c>
      <c r="N295" s="28" t="s">
        <v>110</v>
      </c>
    </row>
    <row r="296" spans="2:14" ht="14.25" customHeight="1" x14ac:dyDescent="0.2"/>
    <row r="297" spans="2:14" ht="14.25" customHeight="1" x14ac:dyDescent="0.25">
      <c r="B297" s="34" t="s">
        <v>104</v>
      </c>
      <c r="C297" s="34"/>
      <c r="D297" s="34"/>
      <c r="E297" s="34"/>
      <c r="F297" s="34"/>
      <c r="G297" s="34"/>
      <c r="H297" s="34"/>
      <c r="I297" s="34"/>
      <c r="J297" s="34"/>
      <c r="K297" s="34"/>
      <c r="L297" s="34"/>
      <c r="M297" s="34"/>
      <c r="N297" s="34"/>
    </row>
    <row r="298" spans="2:14" ht="12.75" customHeight="1" x14ac:dyDescent="0.2"/>
    <row r="299" spans="2:14" ht="13.5" customHeight="1" x14ac:dyDescent="0.2">
      <c r="B299" s="35" t="s">
        <v>117</v>
      </c>
      <c r="C299" s="35"/>
      <c r="D299" s="35"/>
      <c r="E299" s="35"/>
      <c r="F299" s="35"/>
      <c r="G299" s="35"/>
      <c r="H299" s="35"/>
      <c r="I299" s="35"/>
      <c r="J299" s="35"/>
      <c r="K299" s="35"/>
      <c r="L299" s="35"/>
      <c r="M299" s="35"/>
      <c r="N299" s="35"/>
    </row>
    <row r="300" spans="2:14" ht="36.75" customHeight="1" x14ac:dyDescent="0.2">
      <c r="B300" s="36" t="s">
        <v>246</v>
      </c>
      <c r="C300" s="36"/>
      <c r="D300" s="36"/>
      <c r="E300" s="36"/>
      <c r="F300" s="36"/>
      <c r="G300" s="36"/>
      <c r="H300" s="36"/>
      <c r="I300" s="36"/>
      <c r="J300" s="36"/>
      <c r="K300" s="36"/>
      <c r="L300" s="36"/>
      <c r="M300" s="36"/>
      <c r="N300" s="36"/>
    </row>
    <row r="301" spans="2:14" ht="15.75" x14ac:dyDescent="0.2">
      <c r="B301" s="35" t="s">
        <v>118</v>
      </c>
      <c r="C301" s="35"/>
      <c r="D301" s="35"/>
      <c r="E301" s="35"/>
      <c r="F301" s="35"/>
      <c r="G301" s="35"/>
      <c r="H301" s="35"/>
      <c r="I301" s="35"/>
      <c r="J301" s="35"/>
      <c r="K301" s="35"/>
      <c r="L301" s="35"/>
      <c r="M301" s="35"/>
      <c r="N301" s="35"/>
    </row>
    <row r="302" spans="2:14" ht="35.25" customHeight="1" x14ac:dyDescent="0.2">
      <c r="B302" s="36" t="s">
        <v>246</v>
      </c>
      <c r="C302" s="36"/>
      <c r="D302" s="36"/>
      <c r="E302" s="36"/>
      <c r="F302" s="36"/>
      <c r="G302" s="36"/>
      <c r="H302" s="36"/>
      <c r="I302" s="36"/>
      <c r="J302" s="36"/>
      <c r="K302" s="36"/>
      <c r="L302" s="36"/>
      <c r="M302" s="36"/>
      <c r="N302" s="36"/>
    </row>
    <row r="303" spans="2:14" ht="16.5" customHeight="1" x14ac:dyDescent="0.2">
      <c r="B303" s="35" t="s">
        <v>122</v>
      </c>
      <c r="C303" s="35"/>
      <c r="D303" s="35"/>
      <c r="E303" s="35"/>
      <c r="F303" s="35"/>
      <c r="G303" s="35"/>
      <c r="H303" s="35"/>
      <c r="I303" s="35"/>
      <c r="J303" s="35"/>
      <c r="K303" s="35"/>
      <c r="L303" s="35"/>
      <c r="M303" s="35"/>
      <c r="N303" s="35"/>
    </row>
    <row r="304" spans="2:14" ht="33" customHeight="1" x14ac:dyDescent="0.2">
      <c r="B304" s="36" t="s">
        <v>246</v>
      </c>
      <c r="C304" s="36"/>
      <c r="D304" s="36"/>
      <c r="E304" s="36"/>
      <c r="F304" s="36"/>
      <c r="G304" s="36"/>
      <c r="H304" s="36"/>
      <c r="I304" s="36"/>
      <c r="J304" s="36"/>
      <c r="K304" s="36"/>
      <c r="L304" s="36"/>
      <c r="M304" s="36"/>
      <c r="N304" s="36"/>
    </row>
    <row r="305" spans="2:14" ht="15.75" x14ac:dyDescent="0.2">
      <c r="B305" s="35" t="s">
        <v>119</v>
      </c>
      <c r="C305" s="35"/>
      <c r="D305" s="35"/>
      <c r="E305" s="35"/>
      <c r="F305" s="35"/>
      <c r="G305" s="35"/>
      <c r="H305" s="35"/>
      <c r="I305" s="35"/>
      <c r="J305" s="35"/>
      <c r="K305" s="35"/>
      <c r="L305" s="35"/>
      <c r="M305" s="35"/>
      <c r="N305" s="35"/>
    </row>
    <row r="306" spans="2:14" ht="36" customHeight="1" x14ac:dyDescent="0.2">
      <c r="B306" s="36" t="s">
        <v>246</v>
      </c>
      <c r="C306" s="36"/>
      <c r="D306" s="36"/>
      <c r="E306" s="36"/>
      <c r="F306" s="36"/>
      <c r="G306" s="36"/>
      <c r="H306" s="36"/>
      <c r="I306" s="36"/>
      <c r="J306" s="36"/>
      <c r="K306" s="36"/>
      <c r="L306" s="36"/>
      <c r="M306" s="36"/>
      <c r="N306" s="36"/>
    </row>
    <row r="307" spans="2:14" ht="18.75" x14ac:dyDescent="0.3">
      <c r="B307" s="37" t="s">
        <v>230</v>
      </c>
      <c r="C307" s="37"/>
      <c r="D307" s="37"/>
      <c r="E307" s="37"/>
      <c r="F307" s="29"/>
      <c r="G307" s="30"/>
      <c r="H307" s="30"/>
      <c r="I307" s="30"/>
      <c r="J307" s="29"/>
      <c r="K307" s="38" t="s">
        <v>231</v>
      </c>
      <c r="L307" s="38"/>
      <c r="M307" s="38"/>
      <c r="N307" s="38"/>
    </row>
    <row r="308" spans="2:14" ht="21" customHeight="1" x14ac:dyDescent="0.2">
      <c r="B308" s="31"/>
      <c r="G308" s="136" t="s">
        <v>123</v>
      </c>
      <c r="H308" s="136"/>
      <c r="I308" s="136"/>
    </row>
  </sheetData>
  <mergeCells count="653">
    <mergeCell ref="M34:N34"/>
    <mergeCell ref="B146:F146"/>
    <mergeCell ref="K152:L152"/>
    <mergeCell ref="M152:N152"/>
    <mergeCell ref="B168:F168"/>
    <mergeCell ref="I168:J168"/>
    <mergeCell ref="G168:H168"/>
    <mergeCell ref="K168:L168"/>
    <mergeCell ref="M168:N168"/>
    <mergeCell ref="B17:D17"/>
    <mergeCell ref="E17:F17"/>
    <mergeCell ref="G17:H17"/>
    <mergeCell ref="I17:J17"/>
    <mergeCell ref="K17:L17"/>
    <mergeCell ref="M17:N17"/>
    <mergeCell ref="B33:D33"/>
    <mergeCell ref="E33:F33"/>
    <mergeCell ref="G33:H33"/>
    <mergeCell ref="I33:J33"/>
    <mergeCell ref="K33:L33"/>
    <mergeCell ref="M33:N33"/>
    <mergeCell ref="B34:D34"/>
    <mergeCell ref="E34:F34"/>
    <mergeCell ref="G34:H34"/>
    <mergeCell ref="I34:J34"/>
    <mergeCell ref="K34:L34"/>
    <mergeCell ref="B137:F137"/>
    <mergeCell ref="M136:N136"/>
    <mergeCell ref="B143:F143"/>
    <mergeCell ref="G143:H143"/>
    <mergeCell ref="I143:J143"/>
    <mergeCell ref="K143:L143"/>
    <mergeCell ref="M143:N143"/>
    <mergeCell ref="B150:F150"/>
    <mergeCell ref="G150:H150"/>
    <mergeCell ref="I150:J150"/>
    <mergeCell ref="K150:L150"/>
    <mergeCell ref="M150:N150"/>
    <mergeCell ref="G146:H146"/>
    <mergeCell ref="I146:J146"/>
    <mergeCell ref="I144:J144"/>
    <mergeCell ref="K144:L144"/>
    <mergeCell ref="M144:N144"/>
    <mergeCell ref="G145:H145"/>
    <mergeCell ref="I39:J39"/>
    <mergeCell ref="K39:L39"/>
    <mergeCell ref="B142:F142"/>
    <mergeCell ref="G142:H142"/>
    <mergeCell ref="I142:J142"/>
    <mergeCell ref="K142:L142"/>
    <mergeCell ref="M142:N142"/>
    <mergeCell ref="B64:N64"/>
    <mergeCell ref="C65:N65"/>
    <mergeCell ref="C69:N69"/>
    <mergeCell ref="C66:N66"/>
    <mergeCell ref="C67:N67"/>
    <mergeCell ref="C68:N68"/>
    <mergeCell ref="C77:N77"/>
    <mergeCell ref="B116:F116"/>
    <mergeCell ref="B117:F117"/>
    <mergeCell ref="B108:F108"/>
    <mergeCell ref="M88:N88"/>
    <mergeCell ref="B121:F121"/>
    <mergeCell ref="B119:F119"/>
    <mergeCell ref="B120:N120"/>
    <mergeCell ref="G129:H129"/>
    <mergeCell ref="B135:F135"/>
    <mergeCell ref="B136:F136"/>
    <mergeCell ref="G36:H36"/>
    <mergeCell ref="I36:J36"/>
    <mergeCell ref="K36:L36"/>
    <mergeCell ref="M40:N40"/>
    <mergeCell ref="B41:D41"/>
    <mergeCell ref="E41:F41"/>
    <mergeCell ref="G41:H41"/>
    <mergeCell ref="I41:J41"/>
    <mergeCell ref="K41:L41"/>
    <mergeCell ref="M41:N41"/>
    <mergeCell ref="M39:N39"/>
    <mergeCell ref="B37:D37"/>
    <mergeCell ref="E37:F37"/>
    <mergeCell ref="G37:H37"/>
    <mergeCell ref="I37:J37"/>
    <mergeCell ref="K37:L37"/>
    <mergeCell ref="M37:N37"/>
    <mergeCell ref="B38:N38"/>
    <mergeCell ref="G40:H40"/>
    <mergeCell ref="I40:J40"/>
    <mergeCell ref="K40:L40"/>
    <mergeCell ref="B39:D39"/>
    <mergeCell ref="E39:F39"/>
    <mergeCell ref="G39:H39"/>
    <mergeCell ref="B19:D19"/>
    <mergeCell ref="E19:F19"/>
    <mergeCell ref="G19:H19"/>
    <mergeCell ref="I19:J19"/>
    <mergeCell ref="K19:L19"/>
    <mergeCell ref="M19:N19"/>
    <mergeCell ref="B24:D24"/>
    <mergeCell ref="E24:F24"/>
    <mergeCell ref="G24:H24"/>
    <mergeCell ref="I24:J24"/>
    <mergeCell ref="K24:L24"/>
    <mergeCell ref="M24:N24"/>
    <mergeCell ref="B14:D14"/>
    <mergeCell ref="E14:F14"/>
    <mergeCell ref="G14:H14"/>
    <mergeCell ref="I14:J14"/>
    <mergeCell ref="K14:L14"/>
    <mergeCell ref="M14:N14"/>
    <mergeCell ref="B18:D18"/>
    <mergeCell ref="E18:F18"/>
    <mergeCell ref="G18:H18"/>
    <mergeCell ref="I18:J18"/>
    <mergeCell ref="K18:L18"/>
    <mergeCell ref="M18:N18"/>
    <mergeCell ref="B12:D12"/>
    <mergeCell ref="E12:F12"/>
    <mergeCell ref="G12:H12"/>
    <mergeCell ref="I12:J12"/>
    <mergeCell ref="K12:L12"/>
    <mergeCell ref="M12:N12"/>
    <mergeCell ref="B13:D13"/>
    <mergeCell ref="E13:F13"/>
    <mergeCell ref="G13:H13"/>
    <mergeCell ref="I13:J13"/>
    <mergeCell ref="K13:L13"/>
    <mergeCell ref="M13:N13"/>
    <mergeCell ref="M182:N182"/>
    <mergeCell ref="B181:F181"/>
    <mergeCell ref="G181:H181"/>
    <mergeCell ref="I181:J181"/>
    <mergeCell ref="K181:L181"/>
    <mergeCell ref="M181:N181"/>
    <mergeCell ref="M178:N178"/>
    <mergeCell ref="B179:F179"/>
    <mergeCell ref="G179:H179"/>
    <mergeCell ref="I179:J179"/>
    <mergeCell ref="K179:L179"/>
    <mergeCell ref="M179:N179"/>
    <mergeCell ref="B180:F180"/>
    <mergeCell ref="G180:H180"/>
    <mergeCell ref="I180:J180"/>
    <mergeCell ref="K180:L180"/>
    <mergeCell ref="M180:N180"/>
    <mergeCell ref="B175:F175"/>
    <mergeCell ref="G175:H175"/>
    <mergeCell ref="I175:J175"/>
    <mergeCell ref="K175:L175"/>
    <mergeCell ref="M175:N175"/>
    <mergeCell ref="B176:F176"/>
    <mergeCell ref="G176:H176"/>
    <mergeCell ref="I176:J176"/>
    <mergeCell ref="K176:L176"/>
    <mergeCell ref="M176:N176"/>
    <mergeCell ref="B177:F177"/>
    <mergeCell ref="G177:H177"/>
    <mergeCell ref="I177:J177"/>
    <mergeCell ref="K177:L177"/>
    <mergeCell ref="M177:N177"/>
    <mergeCell ref="B178:F178"/>
    <mergeCell ref="G178:H178"/>
    <mergeCell ref="I178:J178"/>
    <mergeCell ref="K178:L178"/>
    <mergeCell ref="B173:F173"/>
    <mergeCell ref="G173:H173"/>
    <mergeCell ref="I173:J173"/>
    <mergeCell ref="K173:L173"/>
    <mergeCell ref="M173:N173"/>
    <mergeCell ref="B174:F174"/>
    <mergeCell ref="G174:H174"/>
    <mergeCell ref="I174:J174"/>
    <mergeCell ref="K174:L174"/>
    <mergeCell ref="M174:N174"/>
    <mergeCell ref="B171:F171"/>
    <mergeCell ref="G171:H171"/>
    <mergeCell ref="I171:J171"/>
    <mergeCell ref="K171:L171"/>
    <mergeCell ref="M171:N171"/>
    <mergeCell ref="B172:F172"/>
    <mergeCell ref="G172:H172"/>
    <mergeCell ref="I172:J172"/>
    <mergeCell ref="K172:L172"/>
    <mergeCell ref="M172:N172"/>
    <mergeCell ref="B169:F169"/>
    <mergeCell ref="G169:H169"/>
    <mergeCell ref="I169:J169"/>
    <mergeCell ref="K169:L169"/>
    <mergeCell ref="M169:N169"/>
    <mergeCell ref="B170:F170"/>
    <mergeCell ref="G170:H170"/>
    <mergeCell ref="I170:J170"/>
    <mergeCell ref="K170:L170"/>
    <mergeCell ref="M170:N170"/>
    <mergeCell ref="B166:F166"/>
    <mergeCell ref="G166:H166"/>
    <mergeCell ref="I166:J166"/>
    <mergeCell ref="K166:L166"/>
    <mergeCell ref="M166:N166"/>
    <mergeCell ref="B167:F167"/>
    <mergeCell ref="G167:H167"/>
    <mergeCell ref="I167:J167"/>
    <mergeCell ref="K167:L167"/>
    <mergeCell ref="M167:N167"/>
    <mergeCell ref="B165:F165"/>
    <mergeCell ref="G165:H165"/>
    <mergeCell ref="I165:J165"/>
    <mergeCell ref="K165:L165"/>
    <mergeCell ref="M165:N165"/>
    <mergeCell ref="B164:F164"/>
    <mergeCell ref="G164:H164"/>
    <mergeCell ref="I164:J164"/>
    <mergeCell ref="B163:F163"/>
    <mergeCell ref="G163:H163"/>
    <mergeCell ref="I163:J163"/>
    <mergeCell ref="K164:L164"/>
    <mergeCell ref="M164:N164"/>
    <mergeCell ref="K163:L163"/>
    <mergeCell ref="M163:N163"/>
    <mergeCell ref="M157:N157"/>
    <mergeCell ref="I161:J161"/>
    <mergeCell ref="K161:L161"/>
    <mergeCell ref="M161:N161"/>
    <mergeCell ref="B162:F162"/>
    <mergeCell ref="G162:H162"/>
    <mergeCell ref="I162:J162"/>
    <mergeCell ref="K162:L162"/>
    <mergeCell ref="M162:N162"/>
    <mergeCell ref="B158:F158"/>
    <mergeCell ref="G158:H158"/>
    <mergeCell ref="I158:J158"/>
    <mergeCell ref="K158:L158"/>
    <mergeCell ref="M158:N158"/>
    <mergeCell ref="B159:F159"/>
    <mergeCell ref="G159:H159"/>
    <mergeCell ref="I159:J159"/>
    <mergeCell ref="K159:L159"/>
    <mergeCell ref="M159:N159"/>
    <mergeCell ref="B160:F160"/>
    <mergeCell ref="G160:H160"/>
    <mergeCell ref="I160:J160"/>
    <mergeCell ref="K160:L160"/>
    <mergeCell ref="M160:N160"/>
    <mergeCell ref="B161:F161"/>
    <mergeCell ref="G161:H161"/>
    <mergeCell ref="B48:D48"/>
    <mergeCell ref="E48:F48"/>
    <mergeCell ref="G48:H48"/>
    <mergeCell ref="I48:J48"/>
    <mergeCell ref="K48:L48"/>
    <mergeCell ref="B88:F88"/>
    <mergeCell ref="G88:H88"/>
    <mergeCell ref="I88:J88"/>
    <mergeCell ref="K88:L88"/>
    <mergeCell ref="G127:H127"/>
    <mergeCell ref="I127:J127"/>
    <mergeCell ref="K127:L127"/>
    <mergeCell ref="B76:N76"/>
    <mergeCell ref="C78:N78"/>
    <mergeCell ref="B79:N79"/>
    <mergeCell ref="C83:N83"/>
    <mergeCell ref="B85:L85"/>
    <mergeCell ref="C80:N80"/>
    <mergeCell ref="C82:N82"/>
    <mergeCell ref="K141:L141"/>
    <mergeCell ref="M48:N48"/>
    <mergeCell ref="C75:N75"/>
    <mergeCell ref="B154:F154"/>
    <mergeCell ref="G154:H154"/>
    <mergeCell ref="I154:J154"/>
    <mergeCell ref="K154:L154"/>
    <mergeCell ref="M154:N154"/>
    <mergeCell ref="B138:F138"/>
    <mergeCell ref="G138:H138"/>
    <mergeCell ref="I138:J138"/>
    <mergeCell ref="K138:L138"/>
    <mergeCell ref="M138:N138"/>
    <mergeCell ref="M147:N147"/>
    <mergeCell ref="G148:H148"/>
    <mergeCell ref="M148:N148"/>
    <mergeCell ref="M153:N153"/>
    <mergeCell ref="K146:L146"/>
    <mergeCell ref="M146:N146"/>
    <mergeCell ref="B151:F151"/>
    <mergeCell ref="G151:H151"/>
    <mergeCell ref="I151:J151"/>
    <mergeCell ref="K151:L151"/>
    <mergeCell ref="M151:N151"/>
    <mergeCell ref="B152:F152"/>
    <mergeCell ref="G152:H152"/>
    <mergeCell ref="I152:J152"/>
    <mergeCell ref="I136:J136"/>
    <mergeCell ref="B86:N86"/>
    <mergeCell ref="B87:F87"/>
    <mergeCell ref="G87:H87"/>
    <mergeCell ref="I87:J87"/>
    <mergeCell ref="K87:L87"/>
    <mergeCell ref="M87:N87"/>
    <mergeCell ref="B46:D46"/>
    <mergeCell ref="E46:F46"/>
    <mergeCell ref="G46:H46"/>
    <mergeCell ref="I46:J46"/>
    <mergeCell ref="K46:L46"/>
    <mergeCell ref="M46:N46"/>
    <mergeCell ref="B47:D47"/>
    <mergeCell ref="E47:F47"/>
    <mergeCell ref="G47:H47"/>
    <mergeCell ref="I47:J47"/>
    <mergeCell ref="K47:L47"/>
    <mergeCell ref="M47:N47"/>
    <mergeCell ref="B81:N81"/>
    <mergeCell ref="C63:N63"/>
    <mergeCell ref="C73:N73"/>
    <mergeCell ref="B50:L50"/>
    <mergeCell ref="B51:N51"/>
    <mergeCell ref="C52:N52"/>
    <mergeCell ref="B43:D43"/>
    <mergeCell ref="E43:F43"/>
    <mergeCell ref="G43:H43"/>
    <mergeCell ref="I43:J43"/>
    <mergeCell ref="K43:L43"/>
    <mergeCell ref="M43:N43"/>
    <mergeCell ref="B42:D42"/>
    <mergeCell ref="E42:F42"/>
    <mergeCell ref="G42:H42"/>
    <mergeCell ref="I42:J42"/>
    <mergeCell ref="K42:L42"/>
    <mergeCell ref="M42:N42"/>
    <mergeCell ref="B45:D45"/>
    <mergeCell ref="E45:F45"/>
    <mergeCell ref="G45:H45"/>
    <mergeCell ref="I45:J45"/>
    <mergeCell ref="K45:L45"/>
    <mergeCell ref="M45:N45"/>
    <mergeCell ref="B31:D31"/>
    <mergeCell ref="E31:F31"/>
    <mergeCell ref="G31:H31"/>
    <mergeCell ref="I31:J31"/>
    <mergeCell ref="K31:L31"/>
    <mergeCell ref="M31:N31"/>
    <mergeCell ref="B32:N32"/>
    <mergeCell ref="B44:D44"/>
    <mergeCell ref="E44:F44"/>
    <mergeCell ref="G44:H44"/>
    <mergeCell ref="I44:J44"/>
    <mergeCell ref="K44:L44"/>
    <mergeCell ref="M44:N44"/>
    <mergeCell ref="B40:D40"/>
    <mergeCell ref="E40:F40"/>
    <mergeCell ref="M35:N35"/>
    <mergeCell ref="M36:N36"/>
    <mergeCell ref="B35:D35"/>
    <mergeCell ref="E35:F35"/>
    <mergeCell ref="G35:H35"/>
    <mergeCell ref="I35:J35"/>
    <mergeCell ref="K35:L35"/>
    <mergeCell ref="B36:D36"/>
    <mergeCell ref="E36:F36"/>
    <mergeCell ref="B29:D29"/>
    <mergeCell ref="E29:F29"/>
    <mergeCell ref="G29:H29"/>
    <mergeCell ref="I29:J29"/>
    <mergeCell ref="K29:L29"/>
    <mergeCell ref="M29:N29"/>
    <mergeCell ref="B30:D30"/>
    <mergeCell ref="E30:F30"/>
    <mergeCell ref="G30:H30"/>
    <mergeCell ref="I30:J30"/>
    <mergeCell ref="K30:L30"/>
    <mergeCell ref="M30:N30"/>
    <mergeCell ref="B28:D28"/>
    <mergeCell ref="E28:F28"/>
    <mergeCell ref="G28:H28"/>
    <mergeCell ref="I28:J28"/>
    <mergeCell ref="K28:L28"/>
    <mergeCell ref="M28:N28"/>
    <mergeCell ref="B27:D27"/>
    <mergeCell ref="E27:F27"/>
    <mergeCell ref="G27:H27"/>
    <mergeCell ref="I27:J27"/>
    <mergeCell ref="K27:L27"/>
    <mergeCell ref="M27:N27"/>
    <mergeCell ref="K21:L21"/>
    <mergeCell ref="M21:N21"/>
    <mergeCell ref="B22:D22"/>
    <mergeCell ref="E22:F22"/>
    <mergeCell ref="G22:H22"/>
    <mergeCell ref="I22:J22"/>
    <mergeCell ref="K22:L22"/>
    <mergeCell ref="M22:N22"/>
    <mergeCell ref="B25:D25"/>
    <mergeCell ref="E25:F25"/>
    <mergeCell ref="G25:H25"/>
    <mergeCell ref="I25:J25"/>
    <mergeCell ref="K25:L25"/>
    <mergeCell ref="M25:N25"/>
    <mergeCell ref="B23:D23"/>
    <mergeCell ref="E23:F23"/>
    <mergeCell ref="G23:H23"/>
    <mergeCell ref="I23:J23"/>
    <mergeCell ref="K23:L23"/>
    <mergeCell ref="M23:N23"/>
    <mergeCell ref="B157:F157"/>
    <mergeCell ref="G157:H157"/>
    <mergeCell ref="I157:J157"/>
    <mergeCell ref="K157:L157"/>
    <mergeCell ref="G15:H15"/>
    <mergeCell ref="I15:J15"/>
    <mergeCell ref="K15:L15"/>
    <mergeCell ref="M15:N15"/>
    <mergeCell ref="B16:D16"/>
    <mergeCell ref="E16:F16"/>
    <mergeCell ref="G16:H16"/>
    <mergeCell ref="I16:J16"/>
    <mergeCell ref="K16:L16"/>
    <mergeCell ref="M16:N16"/>
    <mergeCell ref="B15:D15"/>
    <mergeCell ref="E15:F15"/>
    <mergeCell ref="B20:D20"/>
    <mergeCell ref="E20:F20"/>
    <mergeCell ref="G20:H20"/>
    <mergeCell ref="I20:J20"/>
    <mergeCell ref="K20:L20"/>
    <mergeCell ref="M20:N20"/>
    <mergeCell ref="B26:D26"/>
    <mergeCell ref="E26:F26"/>
    <mergeCell ref="G308:I308"/>
    <mergeCell ref="I140:J140"/>
    <mergeCell ref="K140:L140"/>
    <mergeCell ref="M140:N140"/>
    <mergeCell ref="B141:F141"/>
    <mergeCell ref="G141:H141"/>
    <mergeCell ref="I141:J141"/>
    <mergeCell ref="B149:F149"/>
    <mergeCell ref="G149:H149"/>
    <mergeCell ref="I149:J149"/>
    <mergeCell ref="K149:L149"/>
    <mergeCell ref="M149:N149"/>
    <mergeCell ref="B153:F153"/>
    <mergeCell ref="G153:H153"/>
    <mergeCell ref="I153:J153"/>
    <mergeCell ref="K153:L153"/>
    <mergeCell ref="B155:F155"/>
    <mergeCell ref="G155:H155"/>
    <mergeCell ref="I155:J155"/>
    <mergeCell ref="B156:F156"/>
    <mergeCell ref="G156:H156"/>
    <mergeCell ref="I156:J156"/>
    <mergeCell ref="K156:L156"/>
    <mergeCell ref="M156:N156"/>
    <mergeCell ref="K155:L155"/>
    <mergeCell ref="M155:N155"/>
    <mergeCell ref="I145:J145"/>
    <mergeCell ref="K145:L145"/>
    <mergeCell ref="M145:N145"/>
    <mergeCell ref="B133:F133"/>
    <mergeCell ref="G133:H133"/>
    <mergeCell ref="I133:J133"/>
    <mergeCell ref="K133:L133"/>
    <mergeCell ref="M133:N133"/>
    <mergeCell ref="B134:F134"/>
    <mergeCell ref="G134:H134"/>
    <mergeCell ref="I134:J134"/>
    <mergeCell ref="K134:L134"/>
    <mergeCell ref="M134:N134"/>
    <mergeCell ref="M141:N141"/>
    <mergeCell ref="G135:H135"/>
    <mergeCell ref="M137:N137"/>
    <mergeCell ref="M135:N135"/>
    <mergeCell ref="B139:F139"/>
    <mergeCell ref="G139:H139"/>
    <mergeCell ref="I139:J139"/>
    <mergeCell ref="K139:L139"/>
    <mergeCell ref="M139:N139"/>
    <mergeCell ref="I129:J129"/>
    <mergeCell ref="B1:N1"/>
    <mergeCell ref="M10:N10"/>
    <mergeCell ref="B10:D10"/>
    <mergeCell ref="B11:N11"/>
    <mergeCell ref="B2:N2"/>
    <mergeCell ref="B3:N3"/>
    <mergeCell ref="C4:K4"/>
    <mergeCell ref="C6:D6"/>
    <mergeCell ref="C7:D7"/>
    <mergeCell ref="B5:N5"/>
    <mergeCell ref="B8:N8"/>
    <mergeCell ref="E10:F10"/>
    <mergeCell ref="G10:H10"/>
    <mergeCell ref="I10:J10"/>
    <mergeCell ref="K10:L10"/>
    <mergeCell ref="G26:H26"/>
    <mergeCell ref="I26:J26"/>
    <mergeCell ref="K26:L26"/>
    <mergeCell ref="M26:N26"/>
    <mergeCell ref="B21:D21"/>
    <mergeCell ref="E21:F21"/>
    <mergeCell ref="G21:H21"/>
    <mergeCell ref="I21:J21"/>
    <mergeCell ref="M91:N91"/>
    <mergeCell ref="I137:J137"/>
    <mergeCell ref="K136:L136"/>
    <mergeCell ref="K137:L137"/>
    <mergeCell ref="I135:J135"/>
    <mergeCell ref="K135:L135"/>
    <mergeCell ref="G136:H136"/>
    <mergeCell ref="G137:H137"/>
    <mergeCell ref="B109:F109"/>
    <mergeCell ref="B110:F110"/>
    <mergeCell ref="B115:F115"/>
    <mergeCell ref="B118:N118"/>
    <mergeCell ref="B123:L123"/>
    <mergeCell ref="B124:L124"/>
    <mergeCell ref="B125:N125"/>
    <mergeCell ref="M128:N128"/>
    <mergeCell ref="B129:F129"/>
    <mergeCell ref="B131:N131"/>
    <mergeCell ref="B132:N132"/>
    <mergeCell ref="M127:N127"/>
    <mergeCell ref="B128:F128"/>
    <mergeCell ref="G128:H128"/>
    <mergeCell ref="I128:J128"/>
    <mergeCell ref="K128:L128"/>
    <mergeCell ref="B114:F114"/>
    <mergeCell ref="B112:F112"/>
    <mergeCell ref="B103:F103"/>
    <mergeCell ref="B101:F101"/>
    <mergeCell ref="B102:N102"/>
    <mergeCell ref="B111:F111"/>
    <mergeCell ref="B94:N94"/>
    <mergeCell ref="B96:F97"/>
    <mergeCell ref="G96:H96"/>
    <mergeCell ref="I96:J96"/>
    <mergeCell ref="K96:L96"/>
    <mergeCell ref="M96:N96"/>
    <mergeCell ref="B98:F98"/>
    <mergeCell ref="B99:N99"/>
    <mergeCell ref="B113:N113"/>
    <mergeCell ref="B53:N53"/>
    <mergeCell ref="C54:N54"/>
    <mergeCell ref="B70:N70"/>
    <mergeCell ref="C71:N71"/>
    <mergeCell ref="B72:N72"/>
    <mergeCell ref="C74:N74"/>
    <mergeCell ref="C55:N55"/>
    <mergeCell ref="C56:N56"/>
    <mergeCell ref="C57:N57"/>
    <mergeCell ref="C58:N58"/>
    <mergeCell ref="C59:N59"/>
    <mergeCell ref="C60:N60"/>
    <mergeCell ref="C61:N61"/>
    <mergeCell ref="C62:N62"/>
    <mergeCell ref="G89:H89"/>
    <mergeCell ref="I89:J89"/>
    <mergeCell ref="K89:L89"/>
    <mergeCell ref="B89:F89"/>
    <mergeCell ref="M89:N89"/>
    <mergeCell ref="G90:H90"/>
    <mergeCell ref="B104:F104"/>
    <mergeCell ref="B105:N105"/>
    <mergeCell ref="B107:F107"/>
    <mergeCell ref="B106:F106"/>
    <mergeCell ref="G92:H92"/>
    <mergeCell ref="M92:N92"/>
    <mergeCell ref="B90:F90"/>
    <mergeCell ref="B91:F91"/>
    <mergeCell ref="B92:F92"/>
    <mergeCell ref="K90:L90"/>
    <mergeCell ref="K91:L91"/>
    <mergeCell ref="K92:L92"/>
    <mergeCell ref="I90:J90"/>
    <mergeCell ref="I91:J91"/>
    <mergeCell ref="M90:N90"/>
    <mergeCell ref="I92:J92"/>
    <mergeCell ref="B100:F100"/>
    <mergeCell ref="G91:H91"/>
    <mergeCell ref="K129:L129"/>
    <mergeCell ref="M129:N129"/>
    <mergeCell ref="B126:F127"/>
    <mergeCell ref="G126:N126"/>
    <mergeCell ref="B183:N183"/>
    <mergeCell ref="C184:D184"/>
    <mergeCell ref="B185:N185"/>
    <mergeCell ref="B187:B188"/>
    <mergeCell ref="C187:E187"/>
    <mergeCell ref="F187:H187"/>
    <mergeCell ref="I187:K187"/>
    <mergeCell ref="L187:N187"/>
    <mergeCell ref="B140:F140"/>
    <mergeCell ref="G140:H140"/>
    <mergeCell ref="B144:F144"/>
    <mergeCell ref="B145:F145"/>
    <mergeCell ref="B147:F147"/>
    <mergeCell ref="B148:F148"/>
    <mergeCell ref="I148:J148"/>
    <mergeCell ref="K148:L148"/>
    <mergeCell ref="G147:H147"/>
    <mergeCell ref="I147:J147"/>
    <mergeCell ref="K147:L147"/>
    <mergeCell ref="G144:H144"/>
    <mergeCell ref="B260:N260"/>
    <mergeCell ref="B261:N261"/>
    <mergeCell ref="B262:B263"/>
    <mergeCell ref="C262:E262"/>
    <mergeCell ref="F262:H262"/>
    <mergeCell ref="I262:K262"/>
    <mergeCell ref="L262:N262"/>
    <mergeCell ref="B274:N274"/>
    <mergeCell ref="B276:B278"/>
    <mergeCell ref="C276:D278"/>
    <mergeCell ref="E276:G278"/>
    <mergeCell ref="H276:H278"/>
    <mergeCell ref="I276:N276"/>
    <mergeCell ref="I277:L277"/>
    <mergeCell ref="I278:J278"/>
    <mergeCell ref="K278:L278"/>
    <mergeCell ref="C279:D279"/>
    <mergeCell ref="E279:G279"/>
    <mergeCell ref="C280:D280"/>
    <mergeCell ref="E280:G280"/>
    <mergeCell ref="C281:D281"/>
    <mergeCell ref="E281:G281"/>
    <mergeCell ref="C282:D282"/>
    <mergeCell ref="E282:G282"/>
    <mergeCell ref="B286:B289"/>
    <mergeCell ref="C286:D289"/>
    <mergeCell ref="E286:G289"/>
    <mergeCell ref="M286:N289"/>
    <mergeCell ref="J287:K287"/>
    <mergeCell ref="L287:L289"/>
    <mergeCell ref="J288:J289"/>
    <mergeCell ref="K288:K289"/>
    <mergeCell ref="B290:B294"/>
    <mergeCell ref="C290:D294"/>
    <mergeCell ref="E290:G294"/>
    <mergeCell ref="J290:J294"/>
    <mergeCell ref="K290:K294"/>
    <mergeCell ref="L290:L294"/>
    <mergeCell ref="H286:I288"/>
    <mergeCell ref="J286:L286"/>
    <mergeCell ref="H295:I295"/>
    <mergeCell ref="B297:N297"/>
    <mergeCell ref="B299:N299"/>
    <mergeCell ref="B300:N300"/>
    <mergeCell ref="B301:N301"/>
    <mergeCell ref="B302:N302"/>
    <mergeCell ref="B304:N304"/>
    <mergeCell ref="B307:E307"/>
    <mergeCell ref="K307:N307"/>
    <mergeCell ref="C295:D295"/>
    <mergeCell ref="E295:G295"/>
    <mergeCell ref="B303:N303"/>
    <mergeCell ref="B305:N305"/>
    <mergeCell ref="B306:N306"/>
  </mergeCells>
  <phoneticPr fontId="14" type="noConversion"/>
  <pageMargins left="0.79" right="0.79" top="0.25" bottom="0.38" header="0.49" footer="0.49"/>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Веретюк Ольга Іванівна</dc:creator>
  <cp:lastModifiedBy>Демченко Валентина Вікторівна</cp:lastModifiedBy>
  <cp:revision>2</cp:revision>
  <cp:lastPrinted>2024-11-04T08:01:58Z</cp:lastPrinted>
  <dcterms:created xsi:type="dcterms:W3CDTF">2024-08-05T12:22:00Z</dcterms:created>
  <dcterms:modified xsi:type="dcterms:W3CDTF">2024-12-31T07:41:31Z</dcterms:modified>
</cp:coreProperties>
</file>